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ibardo sarmiento\Desde abajo\Artículo de pobreza\"/>
    </mc:Choice>
  </mc:AlternateContent>
  <bookViews>
    <workbookView xWindow="0" yWindow="0" windowWidth="28800" windowHeight="11835" activeTab="2"/>
  </bookViews>
  <sheets>
    <sheet name="Pobrezas" sheetId="1" r:id="rId1"/>
    <sheet name="Pob y Econ" sheetId="2" r:id="rId2"/>
    <sheet name="Distribucion" sheetId="3" r:id="rId3"/>
    <sheet name="redistribució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2" l="1"/>
  <c r="K74" i="2"/>
  <c r="K75" i="2"/>
  <c r="L22" i="1"/>
  <c r="L20" i="1"/>
  <c r="K22" i="1"/>
  <c r="K20" i="1"/>
  <c r="O14" i="1"/>
  <c r="O15" i="1"/>
  <c r="O16" i="1"/>
  <c r="O17" i="1"/>
  <c r="O18" i="1"/>
  <c r="O13" i="1"/>
  <c r="L14" i="1"/>
  <c r="N14" i="1" s="1"/>
  <c r="L15" i="1"/>
  <c r="N15" i="1"/>
  <c r="L16" i="1"/>
  <c r="N16" i="1" s="1"/>
  <c r="L17" i="1"/>
  <c r="N17" i="1"/>
  <c r="L18" i="1"/>
  <c r="N18" i="1" s="1"/>
  <c r="N13" i="1"/>
  <c r="L13" i="1"/>
  <c r="D70" i="2" l="1"/>
  <c r="D68" i="2"/>
  <c r="E65" i="2"/>
  <c r="E66" i="2"/>
  <c r="E67" i="2"/>
  <c r="E64" i="2"/>
  <c r="E68" i="2"/>
  <c r="E69" i="2"/>
  <c r="E70" i="2"/>
  <c r="E71" i="2"/>
  <c r="E72" i="2"/>
  <c r="E73" i="2"/>
  <c r="E74" i="2"/>
  <c r="E75" i="2"/>
  <c r="P71" i="3"/>
  <c r="P72" i="3"/>
  <c r="P73" i="3"/>
  <c r="P74" i="3"/>
  <c r="P75" i="3"/>
  <c r="P70" i="3"/>
  <c r="O71" i="3"/>
  <c r="O72" i="3"/>
  <c r="O73" i="3"/>
  <c r="O74" i="3"/>
  <c r="O75" i="3"/>
  <c r="O70" i="3"/>
  <c r="N70" i="3"/>
  <c r="N71" i="3"/>
  <c r="N72" i="3"/>
  <c r="N73" i="3"/>
  <c r="N74" i="3"/>
  <c r="N75" i="3"/>
  <c r="N69" i="3"/>
  <c r="L70" i="3"/>
  <c r="L71" i="3"/>
  <c r="L72" i="3"/>
  <c r="L73" i="3"/>
  <c r="L74" i="3"/>
  <c r="L75" i="3"/>
  <c r="L69" i="3"/>
</calcChain>
</file>

<file path=xl/sharedStrings.xml><?xml version="1.0" encoding="utf-8"?>
<sst xmlns="http://schemas.openxmlformats.org/spreadsheetml/2006/main" count="72" uniqueCount="65">
  <si>
    <t>Año</t>
  </si>
  <si>
    <t>Coeficiente  Gini (1= máxima desigualdad)</t>
  </si>
  <si>
    <t>Tasa de desempleo (% promedio anual)</t>
  </si>
  <si>
    <t>Incidencia de  la pobreza por ingresos (%)</t>
  </si>
  <si>
    <t>PIB $ miles de millones</t>
  </si>
  <si>
    <t xml:space="preserve">Población </t>
  </si>
  <si>
    <t xml:space="preserve">PIB per cápita $ </t>
  </si>
  <si>
    <t>Deciles</t>
  </si>
  <si>
    <t>         1991</t>
  </si>
  <si>
    <t>         1994</t>
  </si>
  <si>
    <t>         1999</t>
  </si>
  <si>
    <t>         2002</t>
  </si>
  <si>
    <t>         2003</t>
  </si>
  <si>
    <t>         2004</t>
  </si>
  <si>
    <t>         2005</t>
  </si>
  <si>
    <t>         2008</t>
  </si>
  <si>
    <t>         2009</t>
  </si>
  <si>
    <t>         2010</t>
  </si>
  <si>
    <t>         2011</t>
  </si>
  <si>
    <t>         2012</t>
  </si>
  <si>
    <t>         2013</t>
  </si>
  <si>
    <t>         2014</t>
  </si>
  <si>
    <t>         2015</t>
  </si>
  <si>
    <t>         2016</t>
  </si>
  <si>
    <t>         2017</t>
  </si>
  <si>
    <t>         2018</t>
  </si>
  <si>
    <t>         2019</t>
  </si>
  <si>
    <t>Decil 1</t>
  </si>
  <si>
    <t>Decil 2</t>
  </si>
  <si>
    <t>Decil 3</t>
  </si>
  <si>
    <t>Decil 4</t>
  </si>
  <si>
    <t>Decil 5</t>
  </si>
  <si>
    <t>Decil 6</t>
  </si>
  <si>
    <t>Decil 7</t>
  </si>
  <si>
    <t>Decil 8</t>
  </si>
  <si>
    <t>Decil 9</t>
  </si>
  <si>
    <t>Decil 10</t>
  </si>
  <si>
    <t>Incidencia de la Pobreza Monetaria</t>
  </si>
  <si>
    <t>Incidencia de la Pobreza Monetaria
Principales Dominios y 13 Ciudades y Áreas Metropolitanas (A.M.)
2012 - 2020</t>
  </si>
  <si>
    <t>Cifras en Porcentaje</t>
  </si>
  <si>
    <t>Dominio</t>
  </si>
  <si>
    <t>Nacional</t>
  </si>
  <si>
    <t>Cabeceras</t>
  </si>
  <si>
    <t>Centros poblados y rural disperso</t>
  </si>
  <si>
    <t>13 ciudades y A.M.</t>
  </si>
  <si>
    <t>Otras cabeceras</t>
  </si>
  <si>
    <t>Incidencia de la Pobreza Monetaria Extrema
Principales Dominios y 13 Ciudades y Áreas Metropolitanas (A.M.)
2012 - 2020</t>
  </si>
  <si>
    <t>Fuente: DANE - Gran Encuesta Integrada de Hogares (2012 - 2020).</t>
  </si>
  <si>
    <t>Nota:  Datos expandidos con proyecciones de población, elaboradas con base en los resultados del censo 2005.</t>
  </si>
  <si>
    <t>Nota: Estos son los datos oficiales de pobreza monetaria y corresponden a la actualización metodológica (actualización de las líneas de pobreza monetaria extrema y pobreza monetaria) con base en la información de la Encuesta Nacional de Presupuesto de los Hogares (ENPH) 2016-2017, por lo cual, no son comparables con los datos de la serie MESEP.</t>
  </si>
  <si>
    <t>Nota: año 2020: cruce GEIH - Registros Administrativos de ayudas institucionales (Más Familias en Acción, Jóvenes en Acción, Colombia Mayor, Compensación de IVA, Ingreso Solidario, Bogotá Solidaria, Bono Vital de Bucaramanga, Programa de transferencias de Medellín)</t>
  </si>
  <si>
    <t xml:space="preserve">Nota: Las 13 ciudades y A.M. son Barranquilla A.M., Bogotá, Bucaramanga A.M., Cali A.M., Cartagena, Cúcuta A.M., Ibagué, Manizales A.M., Medellín A.M., Montería, Pasto, Pereira A.M. y Villavicencio. El dominio Otras Cabeceras hace referencia a las cabeceras sin las 13 ciudades y A.M. </t>
  </si>
  <si>
    <t>Fecha de publicación: 30 de Abril de 2021.</t>
  </si>
  <si>
    <t>Pobres urbanos</t>
  </si>
  <si>
    <t>Total pobres país</t>
  </si>
  <si>
    <t>Pobres rurales</t>
  </si>
  <si>
    <t>Total indigentes país</t>
  </si>
  <si>
    <t>Indigentes rurales</t>
  </si>
  <si>
    <t>Indigentes urbanos</t>
  </si>
  <si>
    <t>Fuente: Cálculos del autor con base en DANE, Pobreza Monetaria en Colombia. Resultados 2020 (29 de abril de 2021)</t>
  </si>
  <si>
    <t>desplazados 1985-2019</t>
  </si>
  <si>
    <t>Homicidios 1985-2019</t>
  </si>
  <si>
    <t>Crecimiento PIB</t>
  </si>
  <si>
    <t>Nº Pobres</t>
  </si>
  <si>
    <t>Poblac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</si>
</sst>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2" fillId="0" borderId="0" xfId="0" applyFont="1"/>
    <xf numFmtId="165" fontId="0" fillId="2" borderId="0" xfId="0" applyNumberFormat="1" applyFill="1"/>
  </cellXfs>
  <cellStyles count="2">
    <cellStyle name="Normal" xfId="0" builtinId="0"/>
    <cellStyle name="Percent 2" xfId="1"/>
  </cellStyles>
  <dxfs count="0"/>
  <tableStyles count="0" defaultTableStyle="TableStyleMedium2" defaultPivotStyle="PivotStyleLight16"/>
  <colors>
    <mruColors>
      <color rgb="FFAA267E"/>
      <color rgb="FFE24E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1. Colombia: Personas viviendo bajo condiciones de pobreza e indigencia (%) según línea de pobreza monetaria por zonas urbana, rural y total nacional, 2012-2020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292354827413722"/>
          <c:y val="0.13030959346908258"/>
          <c:w val="0.77835570596210713"/>
          <c:h val="0.58891450168726178"/>
        </c:manualLayout>
      </c:layout>
      <c:lineChart>
        <c:grouping val="standard"/>
        <c:varyColors val="0"/>
        <c:ser>
          <c:idx val="0"/>
          <c:order val="0"/>
          <c:tx>
            <c:strRef>
              <c:f>Pobrezas!$B$13</c:f>
              <c:strCache>
                <c:ptCount val="1"/>
                <c:pt idx="0">
                  <c:v>Total pobres país</c:v>
                </c:pt>
              </c:strCache>
            </c:strRef>
          </c:tx>
          <c:spPr>
            <a:ln w="31750" cap="rnd">
              <a:solidFill>
                <a:srgbClr val="E24ECD"/>
              </a:solidFill>
            </a:ln>
            <a:effectLst>
              <a:outerShdw blurRad="25400" dist="12700" dir="5400000" algn="ctr" rotWithShape="0">
                <a:srgbClr val="AA267E"/>
              </a:outerShdw>
            </a:effectLst>
          </c:spPr>
          <c:marker>
            <c:symbol val="none"/>
          </c:marker>
          <c:cat>
            <c:numRef>
              <c:f>Pobrezas!$C$12:$K$12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Pobrezas!$C$13:$K$13</c:f>
              <c:numCache>
                <c:formatCode>General</c:formatCode>
                <c:ptCount val="9"/>
                <c:pt idx="0">
                  <c:v>40.799999999999997</c:v>
                </c:pt>
                <c:pt idx="1">
                  <c:v>38.299999999999997</c:v>
                </c:pt>
                <c:pt idx="2">
                  <c:v>36.299999999999997</c:v>
                </c:pt>
                <c:pt idx="3">
                  <c:v>36.1</c:v>
                </c:pt>
                <c:pt idx="4">
                  <c:v>36.200000000000003</c:v>
                </c:pt>
                <c:pt idx="5">
                  <c:v>35.200000000000003</c:v>
                </c:pt>
                <c:pt idx="6">
                  <c:v>34.700000000000003</c:v>
                </c:pt>
                <c:pt idx="7">
                  <c:v>35.700000000000003</c:v>
                </c:pt>
                <c:pt idx="8">
                  <c:v>42.5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Pobrezas!$B$14</c:f>
              <c:strCache>
                <c:ptCount val="1"/>
                <c:pt idx="0">
                  <c:v>Pobres urbanos</c:v>
                </c:pt>
              </c:strCache>
            </c:strRef>
          </c:tx>
          <c:spPr>
            <a:ln w="31750" cap="rnd">
              <a:solidFill>
                <a:schemeClr val="bg1"/>
              </a:solidFill>
            </a:ln>
            <a:effectLst>
              <a:outerShdw blurRad="25400" dist="12700" dir="5400000" algn="ctr" rotWithShape="0">
                <a:schemeClr val="bg2">
                  <a:lumMod val="90000"/>
                </a:schemeClr>
              </a:outerShdw>
            </a:effectLst>
          </c:spPr>
          <c:marker>
            <c:symbol val="none"/>
          </c:marker>
          <c:cat>
            <c:numRef>
              <c:f>Pobrezas!$C$12:$K$12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Pobrezas!$C$14:$K$14</c:f>
              <c:numCache>
                <c:formatCode>General</c:formatCode>
                <c:ptCount val="9"/>
                <c:pt idx="0">
                  <c:v>36</c:v>
                </c:pt>
                <c:pt idx="1">
                  <c:v>33.9</c:v>
                </c:pt>
                <c:pt idx="2">
                  <c:v>31.7</c:v>
                </c:pt>
                <c:pt idx="3">
                  <c:v>31.6</c:v>
                </c:pt>
                <c:pt idx="4">
                  <c:v>32.4</c:v>
                </c:pt>
                <c:pt idx="5">
                  <c:v>31.9</c:v>
                </c:pt>
                <c:pt idx="6">
                  <c:v>31.4</c:v>
                </c:pt>
                <c:pt idx="7">
                  <c:v>32.299999999999997</c:v>
                </c:pt>
                <c:pt idx="8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Pobrezas!$B$15</c:f>
              <c:strCache>
                <c:ptCount val="1"/>
                <c:pt idx="0">
                  <c:v>Pobres rurales</c:v>
                </c:pt>
              </c:strCache>
            </c:strRef>
          </c:tx>
          <c:spPr>
            <a:ln w="31750" cap="rnd">
              <a:solidFill>
                <a:srgbClr val="92D050"/>
              </a:solidFill>
            </a:ln>
            <a:effectLst>
              <a:outerShdw blurRad="25400" dist="12700" dir="5400000" algn="ctr" rotWithShape="0">
                <a:srgbClr val="00B050"/>
              </a:outerShdw>
            </a:effectLst>
          </c:spPr>
          <c:marker>
            <c:symbol val="none"/>
          </c:marker>
          <c:cat>
            <c:numRef>
              <c:f>Pobrezas!$C$12:$K$12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Pobrezas!$C$15:$K$15</c:f>
              <c:numCache>
                <c:formatCode>General</c:formatCode>
                <c:ptCount val="9"/>
                <c:pt idx="0">
                  <c:v>56.4</c:v>
                </c:pt>
                <c:pt idx="1">
                  <c:v>52.8</c:v>
                </c:pt>
                <c:pt idx="2">
                  <c:v>51.5</c:v>
                </c:pt>
                <c:pt idx="3">
                  <c:v>51.5</c:v>
                </c:pt>
                <c:pt idx="4">
                  <c:v>48.8</c:v>
                </c:pt>
                <c:pt idx="5">
                  <c:v>46.2</c:v>
                </c:pt>
                <c:pt idx="6">
                  <c:v>46</c:v>
                </c:pt>
                <c:pt idx="7">
                  <c:v>47.5</c:v>
                </c:pt>
                <c:pt idx="8">
                  <c:v>42.9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Pobrezas!$B$16</c:f>
              <c:strCache>
                <c:ptCount val="1"/>
                <c:pt idx="0">
                  <c:v>Total indigentes país</c:v>
                </c:pt>
              </c:strCache>
            </c:strRef>
          </c:tx>
          <c:spPr>
            <a:ln w="31750" cap="rnd">
              <a:solidFill>
                <a:srgbClr val="FF0000"/>
              </a:solidFill>
            </a:ln>
            <a:effectLst>
              <a:outerShdw blurRad="25400" dist="12700" dir="5400000" algn="ctr" rotWithShape="0">
                <a:srgbClr val="C00000"/>
              </a:outerShdw>
            </a:effectLst>
          </c:spPr>
          <c:marker>
            <c:symbol val="none"/>
          </c:marker>
          <c:cat>
            <c:numRef>
              <c:f>Pobrezas!$C$12:$K$12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Pobrezas!$C$16:$K$16</c:f>
              <c:numCache>
                <c:formatCode>General</c:formatCode>
                <c:ptCount val="9"/>
                <c:pt idx="0">
                  <c:v>11.7</c:v>
                </c:pt>
                <c:pt idx="1">
                  <c:v>10</c:v>
                </c:pt>
                <c:pt idx="2">
                  <c:v>9.4</c:v>
                </c:pt>
                <c:pt idx="3">
                  <c:v>9.1</c:v>
                </c:pt>
                <c:pt idx="4">
                  <c:v>9.9</c:v>
                </c:pt>
                <c:pt idx="5">
                  <c:v>8.4</c:v>
                </c:pt>
                <c:pt idx="6">
                  <c:v>8.1999999999999993</c:v>
                </c:pt>
                <c:pt idx="7">
                  <c:v>9.6</c:v>
                </c:pt>
                <c:pt idx="8">
                  <c:v>15.1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Pobrezas!$B$17</c:f>
              <c:strCache>
                <c:ptCount val="1"/>
                <c:pt idx="0">
                  <c:v>Indigentes urbanos</c:v>
                </c:pt>
              </c:strCache>
            </c:strRef>
          </c:tx>
          <c:spPr>
            <a:ln w="31750" cap="rnd">
              <a:solidFill>
                <a:srgbClr val="00B0F0"/>
              </a:solidFill>
            </a:ln>
            <a:effectLst>
              <a:outerShdw blurRad="25400" dist="12700" dir="5400000" algn="ctr" rotWithShape="0">
                <a:srgbClr val="0070C0"/>
              </a:outerShdw>
            </a:effectLst>
          </c:spPr>
          <c:marker>
            <c:symbol val="none"/>
          </c:marker>
          <c:cat>
            <c:numRef>
              <c:f>Pobrezas!$C$12:$K$12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Pobrezas!$C$17:$K$17</c:f>
              <c:numCache>
                <c:formatCode>General</c:formatCode>
                <c:ptCount val="9"/>
                <c:pt idx="0">
                  <c:v>7.9</c:v>
                </c:pt>
                <c:pt idx="1">
                  <c:v>7</c:v>
                </c:pt>
                <c:pt idx="2">
                  <c:v>6.3</c:v>
                </c:pt>
                <c:pt idx="3">
                  <c:v>6</c:v>
                </c:pt>
                <c:pt idx="4">
                  <c:v>6.9</c:v>
                </c:pt>
                <c:pt idx="5">
                  <c:v>6</c:v>
                </c:pt>
                <c:pt idx="6">
                  <c:v>5.8</c:v>
                </c:pt>
                <c:pt idx="7">
                  <c:v>6.8</c:v>
                </c:pt>
                <c:pt idx="8">
                  <c:v>14.2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Pobrezas!$B$18</c:f>
              <c:strCache>
                <c:ptCount val="1"/>
                <c:pt idx="0">
                  <c:v>Indigentes rurales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outerShdw blurRad="25400" dist="12700" dir="5400000" algn="ctr" rotWithShape="0">
                <a:srgbClr val="FFC000"/>
              </a:outerShdw>
            </a:effectLst>
          </c:spPr>
          <c:marker>
            <c:symbol val="none"/>
          </c:marker>
          <c:cat>
            <c:numRef>
              <c:f>Pobrezas!$C$12:$K$12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Pobrezas!$C$18:$K$18</c:f>
              <c:numCache>
                <c:formatCode>General</c:formatCode>
                <c:ptCount val="9"/>
                <c:pt idx="0">
                  <c:v>24.2</c:v>
                </c:pt>
                <c:pt idx="1">
                  <c:v>19.8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20.100000000000001</c:v>
                </c:pt>
                <c:pt idx="5">
                  <c:v>16.600000000000001</c:v>
                </c:pt>
                <c:pt idx="6">
                  <c:v>16.2</c:v>
                </c:pt>
                <c:pt idx="7">
                  <c:v>19.3</c:v>
                </c:pt>
                <c:pt idx="8">
                  <c:v>18.2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84896"/>
        <c:axId val="416259144"/>
      </c:lineChart>
      <c:catAx>
        <c:axId val="4138848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259144"/>
        <c:crosses val="autoZero"/>
        <c:auto val="1"/>
        <c:lblAlgn val="ctr"/>
        <c:lblOffset val="100"/>
        <c:noMultiLvlLbl val="0"/>
      </c:catAx>
      <c:valAx>
        <c:axId val="4162591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388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70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050"/>
              <a:t>Gráfico 2. Colombia: Evolución del PIB a precios constantes, crecimiento de la población y dinámica del PIB per cápita ($ constantes), 1950-2021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'Pob y Econ'!$G$3</c:f>
              <c:strCache>
                <c:ptCount val="1"/>
                <c:pt idx="0">
                  <c:v>PIB $ miles de millones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25400" dist="12700" dir="5400000" algn="ctr" rotWithShape="0">
                <a:srgbClr val="00B05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'Pob y Econ'!$F$4:$F$75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'Pob y Econ'!$G$4:$G$75</c:f>
              <c:numCache>
                <c:formatCode>#,##0</c:formatCode>
                <c:ptCount val="72"/>
                <c:pt idx="0">
                  <c:v>50780</c:v>
                </c:pt>
                <c:pt idx="1">
                  <c:v>52252.619999999995</c:v>
                </c:pt>
                <c:pt idx="2">
                  <c:v>56694.092699999994</c:v>
                </c:pt>
                <c:pt idx="3">
                  <c:v>57374.421812399996</c:v>
                </c:pt>
                <c:pt idx="4">
                  <c:v>58808.782357709992</c:v>
                </c:pt>
                <c:pt idx="5">
                  <c:v>62454.926863888017</c:v>
                </c:pt>
                <c:pt idx="6">
                  <c:v>66202.222475721297</c:v>
                </c:pt>
                <c:pt idx="7">
                  <c:v>70505.366936643171</c:v>
                </c:pt>
                <c:pt idx="8">
                  <c:v>73184.570880235609</c:v>
                </c:pt>
                <c:pt idx="9">
                  <c:v>76111.953715445037</c:v>
                </c:pt>
                <c:pt idx="10">
                  <c:v>77634.192789753943</c:v>
                </c:pt>
                <c:pt idx="11">
                  <c:v>79342.14503112853</c:v>
                </c:pt>
                <c:pt idx="12">
                  <c:v>84896.095183307538</c:v>
                </c:pt>
                <c:pt idx="13">
                  <c:v>88461.731181006457</c:v>
                </c:pt>
                <c:pt idx="14">
                  <c:v>93327.126395961808</c:v>
                </c:pt>
                <c:pt idx="15">
                  <c:v>96873.557199008355</c:v>
                </c:pt>
                <c:pt idx="16">
                  <c:v>101910.9821733568</c:v>
                </c:pt>
                <c:pt idx="17">
                  <c:v>106089.33244246442</c:v>
                </c:pt>
                <c:pt idx="18">
                  <c:v>112348.60305656982</c:v>
                </c:pt>
                <c:pt idx="19">
                  <c:v>119201.86784302056</c:v>
                </c:pt>
                <c:pt idx="20">
                  <c:v>126592.38364928785</c:v>
                </c:pt>
                <c:pt idx="21">
                  <c:v>134187.92666824511</c:v>
                </c:pt>
                <c:pt idx="22">
                  <c:v>144520.39702169999</c:v>
                </c:pt>
                <c:pt idx="23">
                  <c:v>154203.26362215387</c:v>
                </c:pt>
                <c:pt idx="24">
                  <c:v>162992.84964861663</c:v>
                </c:pt>
                <c:pt idx="25">
                  <c:v>166741.6851905348</c:v>
                </c:pt>
                <c:pt idx="26">
                  <c:v>174578.54439448993</c:v>
                </c:pt>
                <c:pt idx="27">
                  <c:v>181910.84325905851</c:v>
                </c:pt>
                <c:pt idx="28">
                  <c:v>197373.26493607849</c:v>
                </c:pt>
                <c:pt idx="29">
                  <c:v>208031.42124262673</c:v>
                </c:pt>
                <c:pt idx="30">
                  <c:v>216560.7095135744</c:v>
                </c:pt>
                <c:pt idx="31">
                  <c:v>221541.60583238659</c:v>
                </c:pt>
                <c:pt idx="32">
                  <c:v>223535.48028487805</c:v>
                </c:pt>
                <c:pt idx="33">
                  <c:v>227112.0479694361</c:v>
                </c:pt>
                <c:pt idx="34">
                  <c:v>234833.85760039694</c:v>
                </c:pt>
                <c:pt idx="35">
                  <c:v>242113.70718600921</c:v>
                </c:pt>
                <c:pt idx="36">
                  <c:v>256156.30220279776</c:v>
                </c:pt>
                <c:pt idx="37">
                  <c:v>269988.74252174882</c:v>
                </c:pt>
                <c:pt idx="38">
                  <c:v>281058.2809651405</c:v>
                </c:pt>
                <c:pt idx="39">
                  <c:v>290614.26251795527</c:v>
                </c:pt>
                <c:pt idx="40">
                  <c:v>303110.67580622731</c:v>
                </c:pt>
                <c:pt idx="41">
                  <c:v>309475.99999815808</c:v>
                </c:pt>
                <c:pt idx="42">
                  <c:v>320307.65999809356</c:v>
                </c:pt>
                <c:pt idx="43">
                  <c:v>337604.27363799064</c:v>
                </c:pt>
                <c:pt idx="44">
                  <c:v>357185.32150899409</c:v>
                </c:pt>
                <c:pt idx="45">
                  <c:v>375758.95822746179</c:v>
                </c:pt>
                <c:pt idx="46">
                  <c:v>383649.89635023847</c:v>
                </c:pt>
                <c:pt idx="47">
                  <c:v>396693.9928261466</c:v>
                </c:pt>
                <c:pt idx="48">
                  <c:v>399074.15678310348</c:v>
                </c:pt>
                <c:pt idx="49">
                  <c:v>382313.04219821311</c:v>
                </c:pt>
                <c:pt idx="50">
                  <c:v>392788.4195544442</c:v>
                </c:pt>
                <c:pt idx="51">
                  <c:v>399563.81999999995</c:v>
                </c:pt>
                <c:pt idx="52">
                  <c:v>409568.81999999995</c:v>
                </c:pt>
                <c:pt idx="53">
                  <c:v>425616.83999999997</c:v>
                </c:pt>
                <c:pt idx="54">
                  <c:v>448315.07999999996</c:v>
                </c:pt>
                <c:pt idx="55">
                  <c:v>472695</c:v>
                </c:pt>
                <c:pt idx="56">
                  <c:v>501990</c:v>
                </c:pt>
                <c:pt idx="57">
                  <c:v>533656</c:v>
                </c:pt>
                <c:pt idx="58">
                  <c:v>550163</c:v>
                </c:pt>
                <c:pt idx="59">
                  <c:v>557953</c:v>
                </c:pt>
                <c:pt idx="60">
                  <c:v>582133</c:v>
                </c:pt>
                <c:pt idx="61">
                  <c:v>620651.99999999988</c:v>
                </c:pt>
                <c:pt idx="62">
                  <c:v>644576</c:v>
                </c:pt>
                <c:pt idx="63">
                  <c:v>678826</c:v>
                </c:pt>
                <c:pt idx="64">
                  <c:v>708730.99999999988</c:v>
                </c:pt>
                <c:pt idx="65">
                  <c:v>730543</c:v>
                </c:pt>
                <c:pt idx="66">
                  <c:v>746534</c:v>
                </c:pt>
                <c:pt idx="67">
                  <c:v>756875</c:v>
                </c:pt>
                <c:pt idx="68">
                  <c:v>775590</c:v>
                </c:pt>
                <c:pt idx="69">
                  <c:v>799838.73226186773</c:v>
                </c:pt>
                <c:pt idx="70">
                  <c:v>745449.69846806081</c:v>
                </c:pt>
                <c:pt idx="71">
                  <c:v>771540.43791444285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260320"/>
        <c:axId val="416260712"/>
      </c:lineChart>
      <c:lineChart>
        <c:grouping val="standard"/>
        <c:varyColors val="0"/>
        <c:ser>
          <c:idx val="1"/>
          <c:order val="1"/>
          <c:tx>
            <c:strRef>
              <c:f>'Pob y Econ'!$H$3</c:f>
              <c:strCache>
                <c:ptCount val="1"/>
                <c:pt idx="0">
                  <c:v>Población 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25400" dist="12700" dir="5400000" algn="ctr" rotWithShape="0">
                <a:srgbClr val="0070C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'Pob y Econ'!$F$4:$F$75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'Pob y Econ'!$H$4:$H$75</c:f>
              <c:numCache>
                <c:formatCode>#,##0</c:formatCode>
                <c:ptCount val="72"/>
                <c:pt idx="0">
                  <c:v>11329221.538461544</c:v>
                </c:pt>
                <c:pt idx="1">
                  <c:v>11548172</c:v>
                </c:pt>
                <c:pt idx="2">
                  <c:v>12004813.23076923</c:v>
                </c:pt>
                <c:pt idx="3">
                  <c:v>12461454.46153846</c:v>
                </c:pt>
                <c:pt idx="4">
                  <c:v>12918095.69230769</c:v>
                </c:pt>
                <c:pt idx="5">
                  <c:v>13374736.92307692</c:v>
                </c:pt>
                <c:pt idx="6">
                  <c:v>13831378.15384615</c:v>
                </c:pt>
                <c:pt idx="7">
                  <c:v>14288019.38461538</c:v>
                </c:pt>
                <c:pt idx="8">
                  <c:v>14744660.61538461</c:v>
                </c:pt>
                <c:pt idx="9">
                  <c:v>15201301.84615384</c:v>
                </c:pt>
                <c:pt idx="10">
                  <c:v>15657943.07692307</c:v>
                </c:pt>
                <c:pt idx="11">
                  <c:v>16114584.307692301</c:v>
                </c:pt>
                <c:pt idx="12">
                  <c:v>16571225.538461531</c:v>
                </c:pt>
                <c:pt idx="13">
                  <c:v>17027866.769230761</c:v>
                </c:pt>
                <c:pt idx="14">
                  <c:v>17484508</c:v>
                </c:pt>
                <c:pt idx="15">
                  <c:v>17838109.333333332</c:v>
                </c:pt>
                <c:pt idx="16">
                  <c:v>18191710.666666664</c:v>
                </c:pt>
                <c:pt idx="17">
                  <c:v>18545311.999999996</c:v>
                </c:pt>
                <c:pt idx="18">
                  <c:v>18898913.333333328</c:v>
                </c:pt>
                <c:pt idx="19">
                  <c:v>19252514.66666666</c:v>
                </c:pt>
                <c:pt idx="20">
                  <c:v>19606115.999999993</c:v>
                </c:pt>
                <c:pt idx="21">
                  <c:v>19959717.333333325</c:v>
                </c:pt>
                <c:pt idx="22">
                  <c:v>20313318.666666657</c:v>
                </c:pt>
                <c:pt idx="23">
                  <c:v>20666920</c:v>
                </c:pt>
                <c:pt idx="24">
                  <c:v>21510878.75</c:v>
                </c:pt>
                <c:pt idx="25">
                  <c:v>22354837.5</c:v>
                </c:pt>
                <c:pt idx="26">
                  <c:v>23198796.25</c:v>
                </c:pt>
                <c:pt idx="27">
                  <c:v>24042755</c:v>
                </c:pt>
                <c:pt idx="28">
                  <c:v>24886713.75</c:v>
                </c:pt>
                <c:pt idx="29">
                  <c:v>25730672.5</c:v>
                </c:pt>
                <c:pt idx="30">
                  <c:v>26574631.25</c:v>
                </c:pt>
                <c:pt idx="31">
                  <c:v>27418590</c:v>
                </c:pt>
                <c:pt idx="32">
                  <c:v>28262548.75</c:v>
                </c:pt>
                <c:pt idx="33">
                  <c:v>29106507.5</c:v>
                </c:pt>
                <c:pt idx="34">
                  <c:v>29950466.25</c:v>
                </c:pt>
                <c:pt idx="35">
                  <c:v>30419892</c:v>
                </c:pt>
                <c:pt idx="36">
                  <c:v>30980810</c:v>
                </c:pt>
                <c:pt idx="37">
                  <c:v>31550131</c:v>
                </c:pt>
                <c:pt idx="38">
                  <c:v>32124170</c:v>
                </c:pt>
                <c:pt idx="39">
                  <c:v>32697843</c:v>
                </c:pt>
                <c:pt idx="40">
                  <c:v>33268151</c:v>
                </c:pt>
                <c:pt idx="41">
                  <c:v>33840987</c:v>
                </c:pt>
                <c:pt idx="42">
                  <c:v>34425911</c:v>
                </c:pt>
                <c:pt idx="43">
                  <c:v>35032303</c:v>
                </c:pt>
                <c:pt idx="44">
                  <c:v>35629169</c:v>
                </c:pt>
                <c:pt idx="45">
                  <c:v>36229825</c:v>
                </c:pt>
                <c:pt idx="46">
                  <c:v>36830568</c:v>
                </c:pt>
                <c:pt idx="47">
                  <c:v>37426528</c:v>
                </c:pt>
                <c:pt idx="48">
                  <c:v>38012355</c:v>
                </c:pt>
                <c:pt idx="49">
                  <c:v>38585011</c:v>
                </c:pt>
                <c:pt idx="50">
                  <c:v>39140076</c:v>
                </c:pt>
                <c:pt idx="51">
                  <c:v>39674805</c:v>
                </c:pt>
                <c:pt idx="52">
                  <c:v>40190674</c:v>
                </c:pt>
                <c:pt idx="53">
                  <c:v>40693249</c:v>
                </c:pt>
                <c:pt idx="54">
                  <c:v>41188087</c:v>
                </c:pt>
                <c:pt idx="55">
                  <c:v>41671872</c:v>
                </c:pt>
                <c:pt idx="56">
                  <c:v>42170119</c:v>
                </c:pt>
                <c:pt idx="57">
                  <c:v>42658624</c:v>
                </c:pt>
                <c:pt idx="58">
                  <c:v>43134012</c:v>
                </c:pt>
                <c:pt idx="59">
                  <c:v>43608625</c:v>
                </c:pt>
                <c:pt idx="60">
                  <c:v>44086285</c:v>
                </c:pt>
                <c:pt idx="61">
                  <c:v>44553409</c:v>
                </c:pt>
                <c:pt idx="62">
                  <c:v>45001564</c:v>
                </c:pt>
                <c:pt idx="63">
                  <c:v>45434935</c:v>
                </c:pt>
                <c:pt idx="64">
                  <c:v>45866004</c:v>
                </c:pt>
                <c:pt idx="65">
                  <c:v>46313891</c:v>
                </c:pt>
                <c:pt idx="66">
                  <c:v>46830109</c:v>
                </c:pt>
                <c:pt idx="67">
                  <c:v>47419193</c:v>
                </c:pt>
                <c:pt idx="68">
                  <c:v>48258494</c:v>
                </c:pt>
                <c:pt idx="69">
                  <c:v>49395678</c:v>
                </c:pt>
                <c:pt idx="70">
                  <c:v>50372424</c:v>
                </c:pt>
                <c:pt idx="71">
                  <c:v>51049498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'Pob y Econ'!$I$3</c:f>
              <c:strCache>
                <c:ptCount val="1"/>
                <c:pt idx="0">
                  <c:v>PIB per cápita $ </c:v>
                </c:pt>
              </c:strCache>
            </c:strRef>
          </c:tx>
          <c:spPr>
            <a:ln w="34925" cap="rnd">
              <a:solidFill>
                <a:srgbClr val="E24ECD"/>
              </a:solidFill>
              <a:round/>
            </a:ln>
            <a:effectLst>
              <a:outerShdw blurRad="25400" dist="12700" dir="5400000" algn="ctr" rotWithShape="0">
                <a:srgbClr val="FF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'Pob y Econ'!$F$4:$F$75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'Pob y Econ'!$I$4:$I$75</c:f>
              <c:numCache>
                <c:formatCode>#,##0</c:formatCode>
                <c:ptCount val="72"/>
                <c:pt idx="0">
                  <c:v>4482214.4070187975</c:v>
                </c:pt>
                <c:pt idx="1">
                  <c:v>4524752.4889653521</c:v>
                </c:pt>
                <c:pt idx="2">
                  <c:v>4722613.472626864</c:v>
                </c:pt>
                <c:pt idx="3">
                  <c:v>4604151.3042865703</c:v>
                </c:pt>
                <c:pt idx="4">
                  <c:v>4552434.3338568648</c:v>
                </c:pt>
                <c:pt idx="5">
                  <c:v>4669619.0903110467</c:v>
                </c:pt>
                <c:pt idx="6">
                  <c:v>4786379.3281736113</c:v>
                </c:pt>
                <c:pt idx="7">
                  <c:v>4934579.4570071623</c:v>
                </c:pt>
                <c:pt idx="8">
                  <c:v>4963462.5570068853</c:v>
                </c:pt>
                <c:pt idx="9">
                  <c:v>5006936.5430502594</c:v>
                </c:pt>
                <c:pt idx="10">
                  <c:v>4958134.8206695467</c:v>
                </c:pt>
                <c:pt idx="11">
                  <c:v>4923623.4404913904</c:v>
                </c:pt>
                <c:pt idx="12">
                  <c:v>5123102.9947824404</c:v>
                </c:pt>
                <c:pt idx="13">
                  <c:v>5195115.3001065403</c:v>
                </c:pt>
                <c:pt idx="14">
                  <c:v>5337703.8916943967</c:v>
                </c:pt>
                <c:pt idx="15">
                  <c:v>5430707.6713553257</c:v>
                </c:pt>
                <c:pt idx="16">
                  <c:v>5602056.0155506441</c:v>
                </c:pt>
                <c:pt idx="17">
                  <c:v>5720547.1896328544</c:v>
                </c:pt>
                <c:pt idx="18">
                  <c:v>5944712.3268411821</c:v>
                </c:pt>
                <c:pt idx="19">
                  <c:v>6191496.015292163</c:v>
                </c:pt>
                <c:pt idx="20">
                  <c:v>6456780.3051500814</c:v>
                </c:pt>
                <c:pt idx="21">
                  <c:v>6722937.2253757957</c:v>
                </c:pt>
                <c:pt idx="22">
                  <c:v>7114563.5724630356</c:v>
                </c:pt>
                <c:pt idx="23">
                  <c:v>7461356.7779888762</c:v>
                </c:pt>
                <c:pt idx="24">
                  <c:v>7577228.7846965166</c:v>
                </c:pt>
                <c:pt idx="25">
                  <c:v>7458863.6661096197</c:v>
                </c:pt>
                <c:pt idx="26">
                  <c:v>7525327.7158503402</c:v>
                </c:pt>
                <c:pt idx="27">
                  <c:v>7566139.7064961353</c:v>
                </c:pt>
                <c:pt idx="28">
                  <c:v>7930868.9334717207</c:v>
                </c:pt>
                <c:pt idx="29">
                  <c:v>8084958.5739598032</c:v>
                </c:pt>
                <c:pt idx="30">
                  <c:v>8149152.0042662648</c:v>
                </c:pt>
                <c:pt idx="31">
                  <c:v>8079978.0671575963</c:v>
                </c:pt>
                <c:pt idx="32">
                  <c:v>7909247.0485301884</c:v>
                </c:pt>
                <c:pt idx="33">
                  <c:v>7802792.8280105777</c:v>
                </c:pt>
                <c:pt idx="34">
                  <c:v>7840741.2973211035</c:v>
                </c:pt>
                <c:pt idx="35">
                  <c:v>7959058.7365007484</c:v>
                </c:pt>
                <c:pt idx="36">
                  <c:v>8268224.8205517465</c:v>
                </c:pt>
                <c:pt idx="37">
                  <c:v>8557452.3453404624</c:v>
                </c:pt>
                <c:pt idx="38">
                  <c:v>8749121.952882845</c:v>
                </c:pt>
                <c:pt idx="39">
                  <c:v>8887872.588964209</c:v>
                </c:pt>
                <c:pt idx="40">
                  <c:v>9111136.8289216701</c:v>
                </c:pt>
                <c:pt idx="41">
                  <c:v>9145005.1382413302</c:v>
                </c:pt>
                <c:pt idx="42">
                  <c:v>9304260.9677952621</c:v>
                </c:pt>
                <c:pt idx="43">
                  <c:v>9636942.0428337418</c:v>
                </c:pt>
                <c:pt idx="44">
                  <c:v>10025081.458088288</c:v>
                </c:pt>
                <c:pt idx="45">
                  <c:v>10371536.66150642</c:v>
                </c:pt>
                <c:pt idx="46">
                  <c:v>10416616.33755522</c:v>
                </c:pt>
                <c:pt idx="47">
                  <c:v>10599273.136587679</c:v>
                </c:pt>
                <c:pt idx="48">
                  <c:v>10498538.088026999</c:v>
                </c:pt>
                <c:pt idx="49">
                  <c:v>9908330.5223941263</c:v>
                </c:pt>
                <c:pt idx="50">
                  <c:v>10035453.675522862</c:v>
                </c:pt>
                <c:pt idx="51">
                  <c:v>10070971.237287743</c:v>
                </c:pt>
                <c:pt idx="52">
                  <c:v>10190643.232308071</c:v>
                </c:pt>
                <c:pt idx="53">
                  <c:v>10459151.09899433</c:v>
                </c:pt>
                <c:pt idx="54">
                  <c:v>10884581.262538362</c:v>
                </c:pt>
                <c:pt idx="55">
                  <c:v>11343262.908851324</c:v>
                </c:pt>
                <c:pt idx="56">
                  <c:v>11903926.569427039</c:v>
                </c:pt>
                <c:pt idx="57">
                  <c:v>12509920.620036878</c:v>
                </c:pt>
                <c:pt idx="58">
                  <c:v>12754737.491147358</c:v>
                </c:pt>
                <c:pt idx="59">
                  <c:v>12794556.122785343</c:v>
                </c:pt>
                <c:pt idx="60">
                  <c:v>13204401.323450139</c:v>
                </c:pt>
                <c:pt idx="61">
                  <c:v>13930516.51782695</c:v>
                </c:pt>
                <c:pt idx="62">
                  <c:v>14323413.292924663</c:v>
                </c:pt>
                <c:pt idx="63">
                  <c:v>14940617.830750721</c:v>
                </c:pt>
                <c:pt idx="64">
                  <c:v>15452207.260087447</c:v>
                </c:pt>
                <c:pt idx="65">
                  <c:v>15773734.061774252</c:v>
                </c:pt>
                <c:pt idx="66">
                  <c:v>15941325.270030869</c:v>
                </c:pt>
                <c:pt idx="67">
                  <c:v>15961363.998750463</c:v>
                </c:pt>
                <c:pt idx="68">
                  <c:v>16071574.881719267</c:v>
                </c:pt>
                <c:pt idx="69">
                  <c:v>16192484.133163791</c:v>
                </c:pt>
                <c:pt idx="70">
                  <c:v>14449438.572944188</c:v>
                </c:pt>
                <c:pt idx="71">
                  <c:v>15113566.836641567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261496"/>
        <c:axId val="416261104"/>
      </c:lineChart>
      <c:catAx>
        <c:axId val="41626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260712"/>
        <c:crosses val="autoZero"/>
        <c:auto val="1"/>
        <c:lblAlgn val="ctr"/>
        <c:lblOffset val="100"/>
        <c:noMultiLvlLbl val="0"/>
      </c:catAx>
      <c:valAx>
        <c:axId val="41626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/>
                  <a:t>Valor anual del PIB y del PIB por persona ($ constantes)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260320"/>
        <c:crosses val="autoZero"/>
        <c:crossBetween val="between"/>
      </c:valAx>
      <c:valAx>
        <c:axId val="4162611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/>
                  <a:t>Tamañoa anual de la población y PIB por persona ($ constantes</a:t>
                </a:r>
                <a:r>
                  <a:rPr lang="es-E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261496"/>
        <c:crosses val="max"/>
        <c:crossBetween val="between"/>
      </c:valAx>
      <c:catAx>
        <c:axId val="416261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626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50"/>
              <a:t>Gráfico 3. Colombia: evolución de la pobreza por ingresos (%), tasa de desempleo promedio anual (%) y coeficiente de distribución del ingreso (Gini, maxima concentración=1), 1950-2021</a:t>
            </a:r>
          </a:p>
        </c:rich>
      </c:tx>
      <c:layout>
        <c:manualLayout>
          <c:xMode val="edge"/>
          <c:yMode val="edge"/>
          <c:x val="0.13473216359657941"/>
          <c:y val="1.8411965554643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Distribucion!$I$3</c:f>
              <c:strCache>
                <c:ptCount val="1"/>
                <c:pt idx="0">
                  <c:v>Tasa de desempleo (% promedio anual)</c:v>
                </c:pt>
              </c:strCache>
            </c:strRef>
          </c:tx>
          <c:spPr>
            <a:ln w="31750" cap="rnd">
              <a:solidFill>
                <a:srgbClr val="00B0F0"/>
              </a:solidFill>
            </a:ln>
            <a:effectLst>
              <a:outerShdw blurRad="25400" dist="12700" dir="5400000" algn="ctr" rotWithShape="0">
                <a:srgbClr val="0070C0"/>
              </a:outerShdw>
            </a:effectLst>
          </c:spPr>
          <c:marker>
            <c:symbol val="none"/>
          </c:marker>
          <c:cat>
            <c:numRef>
              <c:f>Distribucion!$G$4:$G$75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Distribucion!$I$4:$I$75</c:f>
              <c:numCache>
                <c:formatCode>0.0</c:formatCode>
                <c:ptCount val="72"/>
                <c:pt idx="0">
                  <c:v>3.0707136725345379</c:v>
                </c:pt>
                <c:pt idx="1">
                  <c:v>2.9928724838529592</c:v>
                </c:pt>
                <c:pt idx="2">
                  <c:v>2.9779887892415409</c:v>
                </c:pt>
                <c:pt idx="3">
                  <c:v>2.9728257003359948</c:v>
                </c:pt>
                <c:pt idx="4">
                  <c:v>2.9776206229415845</c:v>
                </c:pt>
                <c:pt idx="5">
                  <c:v>2.8867103157038323</c:v>
                </c:pt>
                <c:pt idx="6">
                  <c:v>3.0707136725345379</c:v>
                </c:pt>
                <c:pt idx="7">
                  <c:v>3.2650874308806332</c:v>
                </c:pt>
                <c:pt idx="8">
                  <c:v>3.4699704014326183</c:v>
                </c:pt>
                <c:pt idx="9">
                  <c:v>3.6855635689476016</c:v>
                </c:pt>
                <c:pt idx="10">
                  <c:v>4.9000000000000004</c:v>
                </c:pt>
                <c:pt idx="11">
                  <c:v>4.5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  <c:pt idx="15">
                  <c:v>8</c:v>
                </c:pt>
                <c:pt idx="16">
                  <c:v>11</c:v>
                </c:pt>
                <c:pt idx="17">
                  <c:v>12.5</c:v>
                </c:pt>
                <c:pt idx="18">
                  <c:v>11.5</c:v>
                </c:pt>
                <c:pt idx="19">
                  <c:v>10.8</c:v>
                </c:pt>
                <c:pt idx="20">
                  <c:v>10</c:v>
                </c:pt>
                <c:pt idx="21">
                  <c:v>10.5</c:v>
                </c:pt>
                <c:pt idx="22">
                  <c:v>9.5</c:v>
                </c:pt>
                <c:pt idx="23">
                  <c:v>11.6</c:v>
                </c:pt>
                <c:pt idx="24">
                  <c:v>11.5</c:v>
                </c:pt>
                <c:pt idx="25">
                  <c:v>11.3</c:v>
                </c:pt>
                <c:pt idx="26">
                  <c:v>11.3</c:v>
                </c:pt>
                <c:pt idx="27">
                  <c:v>9.3000000000000007</c:v>
                </c:pt>
                <c:pt idx="28">
                  <c:v>8</c:v>
                </c:pt>
                <c:pt idx="29">
                  <c:v>9</c:v>
                </c:pt>
                <c:pt idx="30">
                  <c:v>9.6999999999999993</c:v>
                </c:pt>
                <c:pt idx="31">
                  <c:v>8.1999999999999993</c:v>
                </c:pt>
                <c:pt idx="32">
                  <c:v>9.1</c:v>
                </c:pt>
                <c:pt idx="33">
                  <c:v>11.7</c:v>
                </c:pt>
                <c:pt idx="34">
                  <c:v>13.4</c:v>
                </c:pt>
                <c:pt idx="35">
                  <c:v>14.1</c:v>
                </c:pt>
                <c:pt idx="36">
                  <c:v>13.8</c:v>
                </c:pt>
                <c:pt idx="37">
                  <c:v>11.8</c:v>
                </c:pt>
                <c:pt idx="38">
                  <c:v>11.2</c:v>
                </c:pt>
                <c:pt idx="39">
                  <c:v>9.9</c:v>
                </c:pt>
                <c:pt idx="40">
                  <c:v>10.5</c:v>
                </c:pt>
                <c:pt idx="41">
                  <c:v>9.8000000000000007</c:v>
                </c:pt>
                <c:pt idx="42">
                  <c:v>9.1999999999999993</c:v>
                </c:pt>
                <c:pt idx="43">
                  <c:v>7.9</c:v>
                </c:pt>
                <c:pt idx="44">
                  <c:v>7.6</c:v>
                </c:pt>
                <c:pt idx="45">
                  <c:v>8.6999999999999993</c:v>
                </c:pt>
                <c:pt idx="46">
                  <c:v>11.9</c:v>
                </c:pt>
                <c:pt idx="47">
                  <c:v>12.1</c:v>
                </c:pt>
                <c:pt idx="48">
                  <c:v>15.7</c:v>
                </c:pt>
                <c:pt idx="49">
                  <c:v>18.100000000000001</c:v>
                </c:pt>
                <c:pt idx="50">
                  <c:v>19.7</c:v>
                </c:pt>
                <c:pt idx="51">
                  <c:v>14.95</c:v>
                </c:pt>
                <c:pt idx="52">
                  <c:v>15.52</c:v>
                </c:pt>
                <c:pt idx="53">
                  <c:v>14.05</c:v>
                </c:pt>
                <c:pt idx="54">
                  <c:v>13.64</c:v>
                </c:pt>
                <c:pt idx="55">
                  <c:v>11.81</c:v>
                </c:pt>
                <c:pt idx="56">
                  <c:v>12.03</c:v>
                </c:pt>
                <c:pt idx="57">
                  <c:v>11.19</c:v>
                </c:pt>
                <c:pt idx="58">
                  <c:v>11.27</c:v>
                </c:pt>
                <c:pt idx="59">
                  <c:v>12.03</c:v>
                </c:pt>
                <c:pt idx="60">
                  <c:v>11.79</c:v>
                </c:pt>
                <c:pt idx="61">
                  <c:v>10.83</c:v>
                </c:pt>
                <c:pt idx="62">
                  <c:v>10.38</c:v>
                </c:pt>
                <c:pt idx="63">
                  <c:v>9.65</c:v>
                </c:pt>
                <c:pt idx="64">
                  <c:v>9.11</c:v>
                </c:pt>
                <c:pt idx="65">
                  <c:v>8.9</c:v>
                </c:pt>
                <c:pt idx="66">
                  <c:v>9.1999999999999993</c:v>
                </c:pt>
                <c:pt idx="67">
                  <c:v>9.4</c:v>
                </c:pt>
                <c:pt idx="68">
                  <c:v>9.6999999999999993</c:v>
                </c:pt>
                <c:pt idx="69">
                  <c:v>10.5</c:v>
                </c:pt>
                <c:pt idx="70">
                  <c:v>15.9</c:v>
                </c:pt>
                <c:pt idx="71">
                  <c:v>15.8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Distribucion!$J$3</c:f>
              <c:strCache>
                <c:ptCount val="1"/>
                <c:pt idx="0">
                  <c:v>Incidencia de  la pobreza por ingresos (%)</c:v>
                </c:pt>
              </c:strCache>
            </c:strRef>
          </c:tx>
          <c:spPr>
            <a:ln w="31750" cap="rnd">
              <a:solidFill>
                <a:srgbClr val="E24ECD"/>
              </a:solidFill>
            </a:ln>
            <a:effectLst>
              <a:outerShdw blurRad="25400" dist="12700" dir="5400000" algn="ctr" rotWithShape="0">
                <a:srgbClr val="FF0000"/>
              </a:outerShdw>
            </a:effectLst>
          </c:spPr>
          <c:marker>
            <c:symbol val="none"/>
          </c:marker>
          <c:cat>
            <c:numRef>
              <c:f>Distribucion!$G$4:$G$75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Distribucion!$J$4:$J$75</c:f>
              <c:numCache>
                <c:formatCode>0.0</c:formatCode>
                <c:ptCount val="72"/>
                <c:pt idx="0">
                  <c:v>85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87</c:v>
                </c:pt>
                <c:pt idx="5">
                  <c:v>86</c:v>
                </c:pt>
                <c:pt idx="6">
                  <c:v>85</c:v>
                </c:pt>
                <c:pt idx="7">
                  <c:v>80</c:v>
                </c:pt>
                <c:pt idx="8">
                  <c:v>79</c:v>
                </c:pt>
                <c:pt idx="9">
                  <c:v>76</c:v>
                </c:pt>
                <c:pt idx="10">
                  <c:v>75</c:v>
                </c:pt>
                <c:pt idx="11">
                  <c:v>75</c:v>
                </c:pt>
                <c:pt idx="12">
                  <c:v>74</c:v>
                </c:pt>
                <c:pt idx="13">
                  <c:v>73</c:v>
                </c:pt>
                <c:pt idx="14">
                  <c:v>70</c:v>
                </c:pt>
                <c:pt idx="15">
                  <c:v>69</c:v>
                </c:pt>
                <c:pt idx="16">
                  <c:v>68</c:v>
                </c:pt>
                <c:pt idx="17">
                  <c:v>67</c:v>
                </c:pt>
                <c:pt idx="18">
                  <c:v>66</c:v>
                </c:pt>
                <c:pt idx="19">
                  <c:v>65</c:v>
                </c:pt>
                <c:pt idx="20">
                  <c:v>63</c:v>
                </c:pt>
                <c:pt idx="21">
                  <c:v>61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59.1</c:v>
                </c:pt>
                <c:pt idx="31">
                  <c:v>58.5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62.5</c:v>
                </c:pt>
                <c:pt idx="36">
                  <c:v>61</c:v>
                </c:pt>
                <c:pt idx="37">
                  <c:v>60</c:v>
                </c:pt>
                <c:pt idx="38">
                  <c:v>59.2</c:v>
                </c:pt>
                <c:pt idx="39">
                  <c:v>58</c:v>
                </c:pt>
                <c:pt idx="40">
                  <c:v>58.9</c:v>
                </c:pt>
                <c:pt idx="41">
                  <c:v>56.1</c:v>
                </c:pt>
                <c:pt idx="42">
                  <c:v>55.8</c:v>
                </c:pt>
                <c:pt idx="43">
                  <c:v>56.4</c:v>
                </c:pt>
                <c:pt idx="44">
                  <c:v>52.5</c:v>
                </c:pt>
                <c:pt idx="45">
                  <c:v>55</c:v>
                </c:pt>
                <c:pt idx="46">
                  <c:v>53.8</c:v>
                </c:pt>
                <c:pt idx="47">
                  <c:v>50.9</c:v>
                </c:pt>
                <c:pt idx="48">
                  <c:v>55.7</c:v>
                </c:pt>
                <c:pt idx="49">
                  <c:v>54.9</c:v>
                </c:pt>
                <c:pt idx="50">
                  <c:v>55</c:v>
                </c:pt>
                <c:pt idx="51">
                  <c:v>55.2</c:v>
                </c:pt>
                <c:pt idx="52">
                  <c:v>49.7</c:v>
                </c:pt>
                <c:pt idx="53">
                  <c:v>48</c:v>
                </c:pt>
                <c:pt idx="54">
                  <c:v>47.4</c:v>
                </c:pt>
                <c:pt idx="55">
                  <c:v>45</c:v>
                </c:pt>
                <c:pt idx="56">
                  <c:v>49</c:v>
                </c:pt>
                <c:pt idx="57">
                  <c:v>48</c:v>
                </c:pt>
                <c:pt idx="58">
                  <c:v>42</c:v>
                </c:pt>
                <c:pt idx="59">
                  <c:v>40.299999999999997</c:v>
                </c:pt>
                <c:pt idx="60">
                  <c:v>38.200000000000003</c:v>
                </c:pt>
                <c:pt idx="61">
                  <c:v>36.1</c:v>
                </c:pt>
                <c:pt idx="62">
                  <c:v>40.799999999999997</c:v>
                </c:pt>
                <c:pt idx="63">
                  <c:v>38.299999999999997</c:v>
                </c:pt>
                <c:pt idx="64">
                  <c:v>36.299999999999997</c:v>
                </c:pt>
                <c:pt idx="65">
                  <c:v>36.1</c:v>
                </c:pt>
                <c:pt idx="66">
                  <c:v>36.200000000000003</c:v>
                </c:pt>
                <c:pt idx="67">
                  <c:v>35.200000000000003</c:v>
                </c:pt>
                <c:pt idx="68">
                  <c:v>34.700000000000003</c:v>
                </c:pt>
                <c:pt idx="69">
                  <c:v>35.700000000000003</c:v>
                </c:pt>
                <c:pt idx="70">
                  <c:v>42.5</c:v>
                </c:pt>
                <c:pt idx="71">
                  <c:v>44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262672"/>
        <c:axId val="417995704"/>
      </c:lineChart>
      <c:lineChart>
        <c:grouping val="standard"/>
        <c:varyColors val="0"/>
        <c:ser>
          <c:idx val="0"/>
          <c:order val="0"/>
          <c:tx>
            <c:strRef>
              <c:f>Distribucion!$H$3</c:f>
              <c:strCache>
                <c:ptCount val="1"/>
                <c:pt idx="0">
                  <c:v>Coeficiente  Gini (1= máxima desigualdad)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outerShdw blurRad="25400" dist="12700" dir="5400000" algn="ctr" rotWithShape="0">
                <a:srgbClr val="FFC000"/>
              </a:outerShdw>
            </a:effectLst>
          </c:spPr>
          <c:marker>
            <c:symbol val="none"/>
          </c:marker>
          <c:cat>
            <c:numRef>
              <c:f>Distribucion!$G$4:$G$75</c:f>
              <c:numCache>
                <c:formatCode>General</c:formatCode>
                <c:ptCount val="7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</c:numCache>
            </c:numRef>
          </c:cat>
          <c:val>
            <c:numRef>
              <c:f>Distribucion!$H$4:$H$75</c:f>
              <c:numCache>
                <c:formatCode>0.000</c:formatCode>
                <c:ptCount val="72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0.53300000000000003</c:v>
                </c:pt>
                <c:pt idx="6">
                  <c:v>0.53300000000000003</c:v>
                </c:pt>
                <c:pt idx="7">
                  <c:v>0.53300000000000003</c:v>
                </c:pt>
                <c:pt idx="8">
                  <c:v>0.53300000000000003</c:v>
                </c:pt>
                <c:pt idx="9">
                  <c:v>0.53300000000000003</c:v>
                </c:pt>
                <c:pt idx="10">
                  <c:v>0.53300000000000003</c:v>
                </c:pt>
                <c:pt idx="11">
                  <c:v>0.505</c:v>
                </c:pt>
                <c:pt idx="12">
                  <c:v>0.54500000000000004</c:v>
                </c:pt>
                <c:pt idx="13">
                  <c:v>0.60899999999999999</c:v>
                </c:pt>
                <c:pt idx="14">
                  <c:v>0.56999999999999995</c:v>
                </c:pt>
                <c:pt idx="15">
                  <c:v>0.58799999999999997</c:v>
                </c:pt>
                <c:pt idx="16">
                  <c:v>0.5</c:v>
                </c:pt>
                <c:pt idx="17">
                  <c:v>0.47699999999999998</c:v>
                </c:pt>
                <c:pt idx="18">
                  <c:v>0.48799999999999999</c:v>
                </c:pt>
                <c:pt idx="19">
                  <c:v>0.51800000000000002</c:v>
                </c:pt>
                <c:pt idx="20">
                  <c:v>0.53900000000000003</c:v>
                </c:pt>
                <c:pt idx="21">
                  <c:v>0.57299999999999995</c:v>
                </c:pt>
                <c:pt idx="22">
                  <c:v>0.58799999999999997</c:v>
                </c:pt>
                <c:pt idx="23">
                  <c:v>0.59899999999999998</c:v>
                </c:pt>
                <c:pt idx="24">
                  <c:v>0.48799999999999999</c:v>
                </c:pt>
                <c:pt idx="25">
                  <c:v>0.51100000000000001</c:v>
                </c:pt>
                <c:pt idx="26">
                  <c:v>0.52500000000000002</c:v>
                </c:pt>
                <c:pt idx="27">
                  <c:v>0.52012000000000003</c:v>
                </c:pt>
                <c:pt idx="28">
                  <c:v>0.48799999999999999</c:v>
                </c:pt>
                <c:pt idx="29">
                  <c:v>0.505</c:v>
                </c:pt>
                <c:pt idx="30">
                  <c:v>0.501</c:v>
                </c:pt>
                <c:pt idx="31">
                  <c:v>0.495</c:v>
                </c:pt>
                <c:pt idx="32">
                  <c:v>0.49</c:v>
                </c:pt>
                <c:pt idx="33">
                  <c:v>0.46600000000000003</c:v>
                </c:pt>
                <c:pt idx="34">
                  <c:v>0.47199999999999998</c:v>
                </c:pt>
                <c:pt idx="35">
                  <c:v>0.47599999999999998</c:v>
                </c:pt>
                <c:pt idx="36">
                  <c:v>0.47199999999999998</c:v>
                </c:pt>
                <c:pt idx="37">
                  <c:v>0.46500000000000002</c:v>
                </c:pt>
                <c:pt idx="38">
                  <c:v>0.46899999999999997</c:v>
                </c:pt>
                <c:pt idx="39">
                  <c:v>0.47499999999999998</c:v>
                </c:pt>
                <c:pt idx="40">
                  <c:v>0.47</c:v>
                </c:pt>
                <c:pt idx="41">
                  <c:v>0.53100000000000003</c:v>
                </c:pt>
                <c:pt idx="42">
                  <c:v>0.57599999999999996</c:v>
                </c:pt>
                <c:pt idx="43">
                  <c:v>0.59</c:v>
                </c:pt>
                <c:pt idx="44">
                  <c:v>0.60099999999999998</c:v>
                </c:pt>
                <c:pt idx="45">
                  <c:v>0.60336337557032227</c:v>
                </c:pt>
                <c:pt idx="46">
                  <c:v>0.59662643832545581</c:v>
                </c:pt>
                <c:pt idx="47">
                  <c:v>0.56899999999999995</c:v>
                </c:pt>
                <c:pt idx="48">
                  <c:v>0.57882336639377763</c:v>
                </c:pt>
                <c:pt idx="49">
                  <c:v>0.57199999999999995</c:v>
                </c:pt>
                <c:pt idx="50">
                  <c:v>0.56801938204197433</c:v>
                </c:pt>
                <c:pt idx="51">
                  <c:v>0.59491512695761539</c:v>
                </c:pt>
                <c:pt idx="52">
                  <c:v>0.57199999999999995</c:v>
                </c:pt>
                <c:pt idx="53">
                  <c:v>0.55400000000000005</c:v>
                </c:pt>
                <c:pt idx="54">
                  <c:v>0.55800000000000005</c:v>
                </c:pt>
                <c:pt idx="55">
                  <c:v>0.55700000000000005</c:v>
                </c:pt>
                <c:pt idx="56">
                  <c:v>0.54900000000000004</c:v>
                </c:pt>
                <c:pt idx="57">
                  <c:v>0.56000000000000005</c:v>
                </c:pt>
                <c:pt idx="58">
                  <c:v>0.56699999999999995</c:v>
                </c:pt>
                <c:pt idx="59">
                  <c:v>0.55700000000000005</c:v>
                </c:pt>
                <c:pt idx="60">
                  <c:v>0.56000000000000005</c:v>
                </c:pt>
                <c:pt idx="61">
                  <c:v>0.54800000000000004</c:v>
                </c:pt>
                <c:pt idx="62">
                  <c:v>0.53900000000000003</c:v>
                </c:pt>
                <c:pt idx="63">
                  <c:v>0.53900000000000003</c:v>
                </c:pt>
                <c:pt idx="64">
                  <c:v>0.53800000000000003</c:v>
                </c:pt>
                <c:pt idx="65">
                  <c:v>0.52200000000000002</c:v>
                </c:pt>
                <c:pt idx="66">
                  <c:v>0.51700000000000002</c:v>
                </c:pt>
                <c:pt idx="67">
                  <c:v>0.50800000000000001</c:v>
                </c:pt>
                <c:pt idx="68">
                  <c:v>0.51700000000000002</c:v>
                </c:pt>
                <c:pt idx="69">
                  <c:v>0.52600000000000002</c:v>
                </c:pt>
                <c:pt idx="70">
                  <c:v>0.54400000000000004</c:v>
                </c:pt>
                <c:pt idx="71">
                  <c:v>0.55700000000000005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996488"/>
        <c:axId val="417996096"/>
      </c:lineChart>
      <c:catAx>
        <c:axId val="4162626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95704"/>
        <c:crosses val="autoZero"/>
        <c:auto val="1"/>
        <c:lblAlgn val="ctr"/>
        <c:lblOffset val="100"/>
        <c:noMultiLvlLbl val="0"/>
      </c:catAx>
      <c:valAx>
        <c:axId val="417995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Personas en condición de pobreza (%) y tasa de desempleo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262672"/>
        <c:crosses val="autoZero"/>
        <c:crossBetween val="between"/>
      </c:valAx>
      <c:valAx>
        <c:axId val="417996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Coeficiente de concentración</a:t>
                </a:r>
                <a:r>
                  <a:rPr lang="es-ES" baseline="0"/>
                  <a:t> Gini)</a:t>
                </a:r>
                <a:endParaRPr lang="es-E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96488"/>
        <c:crosses val="max"/>
        <c:crossBetween val="between"/>
      </c:valAx>
      <c:catAx>
        <c:axId val="417996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799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050"/>
              <a:t>Gráfico 4. Colombia: división del ingreso doméstico por deciles de hogares (% del ingreso total), 1991-2019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redistribución!$E$5</c:f>
              <c:strCache>
                <c:ptCount val="1"/>
                <c:pt idx="0">
                  <c:v>Decil 1</c:v>
                </c:pt>
              </c:strCache>
            </c:strRef>
          </c:tx>
          <c:spPr>
            <a:solidFill>
              <a:srgbClr val="E24ECD"/>
            </a:solidFill>
            <a:ln>
              <a:solidFill>
                <a:srgbClr val="AA267E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redistribución!$F$5:$X$5</c:f>
              <c:numCache>
                <c:formatCode>0.0</c:formatCode>
                <c:ptCount val="19"/>
                <c:pt idx="0">
                  <c:v>1.2</c:v>
                </c:pt>
                <c:pt idx="1">
                  <c:v>0.4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  <c:pt idx="7">
                  <c:v>0.7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1.2</c:v>
                </c:pt>
                <c:pt idx="17">
                  <c:v>1.2</c:v>
                </c:pt>
                <c:pt idx="18">
                  <c:v>1</c:v>
                </c:pt>
              </c:numCache>
            </c:numRef>
          </c:val>
        </c:ser>
        <c:ser>
          <c:idx val="1"/>
          <c:order val="1"/>
          <c:tx>
            <c:strRef>
              <c:f>redistribución!$E$6</c:f>
              <c:strCache>
                <c:ptCount val="1"/>
                <c:pt idx="0">
                  <c:v>Decil 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redistribución!$F$6:$X$6</c:f>
              <c:numCache>
                <c:formatCode>0.0</c:formatCode>
                <c:ptCount val="19"/>
                <c:pt idx="0">
                  <c:v>2.4</c:v>
                </c:pt>
                <c:pt idx="1">
                  <c:v>1.6</c:v>
                </c:pt>
                <c:pt idx="2">
                  <c:v>2</c:v>
                </c:pt>
                <c:pt idx="3">
                  <c:v>1.9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1.8</c:v>
                </c:pt>
                <c:pt idx="8">
                  <c:v>1.9</c:v>
                </c:pt>
                <c:pt idx="9">
                  <c:v>2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2.2999999999999998</c:v>
                </c:pt>
                <c:pt idx="15">
                  <c:v>2.4</c:v>
                </c:pt>
                <c:pt idx="16">
                  <c:v>2.5</c:v>
                </c:pt>
                <c:pt idx="17">
                  <c:v>2.2999999999999998</c:v>
                </c:pt>
                <c:pt idx="18">
                  <c:v>2.2000000000000002</c:v>
                </c:pt>
              </c:numCache>
            </c:numRef>
          </c:val>
        </c:ser>
        <c:ser>
          <c:idx val="2"/>
          <c:order val="2"/>
          <c:tx>
            <c:strRef>
              <c:f>redistribución!$E$7</c:f>
              <c:strCache>
                <c:ptCount val="1"/>
                <c:pt idx="0">
                  <c:v>Decil 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2">
                  <a:lumMod val="90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redistribución!$F$7:$X$7</c:f>
              <c:numCache>
                <c:formatCode>0.0</c:formatCode>
                <c:ptCount val="19"/>
                <c:pt idx="0">
                  <c:v>3.4</c:v>
                </c:pt>
                <c:pt idx="1">
                  <c:v>2.4</c:v>
                </c:pt>
                <c:pt idx="2">
                  <c:v>3</c:v>
                </c:pt>
                <c:pt idx="3">
                  <c:v>2.9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2.7</c:v>
                </c:pt>
                <c:pt idx="8">
                  <c:v>3</c:v>
                </c:pt>
                <c:pt idx="9">
                  <c:v>2.8</c:v>
                </c:pt>
                <c:pt idx="10">
                  <c:v>3</c:v>
                </c:pt>
                <c:pt idx="11">
                  <c:v>3.1</c:v>
                </c:pt>
                <c:pt idx="12">
                  <c:v>3.1</c:v>
                </c:pt>
                <c:pt idx="13">
                  <c:v>3.1</c:v>
                </c:pt>
                <c:pt idx="14">
                  <c:v>3.3</c:v>
                </c:pt>
                <c:pt idx="15">
                  <c:v>3.4</c:v>
                </c:pt>
                <c:pt idx="16">
                  <c:v>3.5</c:v>
                </c:pt>
                <c:pt idx="17">
                  <c:v>3.5</c:v>
                </c:pt>
                <c:pt idx="18">
                  <c:v>3.2</c:v>
                </c:pt>
              </c:numCache>
            </c:numRef>
          </c:val>
        </c:ser>
        <c:ser>
          <c:idx val="3"/>
          <c:order val="3"/>
          <c:tx>
            <c:strRef>
              <c:f>redistribución!$E$8</c:f>
              <c:strCache>
                <c:ptCount val="1"/>
                <c:pt idx="0">
                  <c:v>Decil 4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redistribución!$F$8:$X$8</c:f>
              <c:numCache>
                <c:formatCode>0.0</c:formatCode>
                <c:ptCount val="19"/>
                <c:pt idx="0">
                  <c:v>4.4000000000000004</c:v>
                </c:pt>
                <c:pt idx="1">
                  <c:v>3.4</c:v>
                </c:pt>
                <c:pt idx="2">
                  <c:v>3.8</c:v>
                </c:pt>
                <c:pt idx="3">
                  <c:v>3.8</c:v>
                </c:pt>
                <c:pt idx="4">
                  <c:v>4.0999999999999996</c:v>
                </c:pt>
                <c:pt idx="5">
                  <c:v>4</c:v>
                </c:pt>
                <c:pt idx="6">
                  <c:v>4</c:v>
                </c:pt>
                <c:pt idx="7">
                  <c:v>3.7</c:v>
                </c:pt>
                <c:pt idx="8">
                  <c:v>3.9</c:v>
                </c:pt>
                <c:pt idx="9">
                  <c:v>3.9</c:v>
                </c:pt>
                <c:pt idx="10">
                  <c:v>4</c:v>
                </c:pt>
                <c:pt idx="11">
                  <c:v>4.0999999999999996</c:v>
                </c:pt>
                <c:pt idx="12">
                  <c:v>4</c:v>
                </c:pt>
                <c:pt idx="13">
                  <c:v>4.0999999999999996</c:v>
                </c:pt>
                <c:pt idx="14">
                  <c:v>4.3</c:v>
                </c:pt>
                <c:pt idx="15">
                  <c:v>4.4000000000000004</c:v>
                </c:pt>
                <c:pt idx="16">
                  <c:v>4.5</c:v>
                </c:pt>
                <c:pt idx="17">
                  <c:v>4.3</c:v>
                </c:pt>
                <c:pt idx="18">
                  <c:v>4.3</c:v>
                </c:pt>
              </c:numCache>
            </c:numRef>
          </c:val>
        </c:ser>
        <c:ser>
          <c:idx val="4"/>
          <c:order val="4"/>
          <c:tx>
            <c:strRef>
              <c:f>redistribución!$E$9</c:f>
              <c:strCache>
                <c:ptCount val="1"/>
                <c:pt idx="0">
                  <c:v>Decil 5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redistribución!$F$9:$X$9</c:f>
              <c:numCache>
                <c:formatCode>0.0</c:formatCode>
                <c:ptCount val="19"/>
                <c:pt idx="0">
                  <c:v>5.4</c:v>
                </c:pt>
                <c:pt idx="1">
                  <c:v>4.5999999999999996</c:v>
                </c:pt>
                <c:pt idx="2">
                  <c:v>4.8</c:v>
                </c:pt>
                <c:pt idx="3">
                  <c:v>4.9000000000000004</c:v>
                </c:pt>
                <c:pt idx="4">
                  <c:v>5.0999999999999996</c:v>
                </c:pt>
                <c:pt idx="5">
                  <c:v>5</c:v>
                </c:pt>
                <c:pt idx="6">
                  <c:v>5.0999999999999996</c:v>
                </c:pt>
                <c:pt idx="7">
                  <c:v>4.8</c:v>
                </c:pt>
                <c:pt idx="8">
                  <c:v>5</c:v>
                </c:pt>
                <c:pt idx="9">
                  <c:v>4.9000000000000004</c:v>
                </c:pt>
                <c:pt idx="10">
                  <c:v>5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5.4</c:v>
                </c:pt>
                <c:pt idx="15">
                  <c:v>5.5</c:v>
                </c:pt>
                <c:pt idx="16">
                  <c:v>5.6</c:v>
                </c:pt>
                <c:pt idx="17">
                  <c:v>5.5</c:v>
                </c:pt>
                <c:pt idx="18">
                  <c:v>5.4</c:v>
                </c:pt>
              </c:numCache>
            </c:numRef>
          </c:val>
        </c:ser>
        <c:ser>
          <c:idx val="5"/>
          <c:order val="5"/>
          <c:tx>
            <c:strRef>
              <c:f>redistribución!$E$10</c:f>
              <c:strCache>
                <c:ptCount val="1"/>
                <c:pt idx="0">
                  <c:v>Decil 6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redistribución!$F$10:$X$10</c:f>
              <c:numCache>
                <c:formatCode>0.0</c:formatCode>
                <c:ptCount val="19"/>
                <c:pt idx="0">
                  <c:v>6.6</c:v>
                </c:pt>
                <c:pt idx="1">
                  <c:v>5.8</c:v>
                </c:pt>
                <c:pt idx="2">
                  <c:v>6</c:v>
                </c:pt>
                <c:pt idx="3">
                  <c:v>6.1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6.2</c:v>
                </c:pt>
                <c:pt idx="8">
                  <c:v>6.4</c:v>
                </c:pt>
                <c:pt idx="9">
                  <c:v>6.3</c:v>
                </c:pt>
                <c:pt idx="10">
                  <c:v>6.4</c:v>
                </c:pt>
                <c:pt idx="11">
                  <c:v>6.6</c:v>
                </c:pt>
                <c:pt idx="12">
                  <c:v>6.5</c:v>
                </c:pt>
                <c:pt idx="13">
                  <c:v>6.6</c:v>
                </c:pt>
                <c:pt idx="14">
                  <c:v>6.8</c:v>
                </c:pt>
                <c:pt idx="15">
                  <c:v>6.9</c:v>
                </c:pt>
                <c:pt idx="16">
                  <c:v>7</c:v>
                </c:pt>
                <c:pt idx="17">
                  <c:v>6.8</c:v>
                </c:pt>
                <c:pt idx="18">
                  <c:v>6.8</c:v>
                </c:pt>
              </c:numCache>
            </c:numRef>
          </c:val>
        </c:ser>
        <c:ser>
          <c:idx val="6"/>
          <c:order val="6"/>
          <c:tx>
            <c:strRef>
              <c:f>redistribución!$E$11</c:f>
              <c:strCache>
                <c:ptCount val="1"/>
                <c:pt idx="0">
                  <c:v>Decil 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redistribución!$F$11:$X$11</c:f>
              <c:numCache>
                <c:formatCode>0.0</c:formatCode>
                <c:ptCount val="19"/>
                <c:pt idx="0">
                  <c:v>8.1999999999999993</c:v>
                </c:pt>
                <c:pt idx="1">
                  <c:v>7.8</c:v>
                </c:pt>
                <c:pt idx="2">
                  <c:v>7.8</c:v>
                </c:pt>
                <c:pt idx="3">
                  <c:v>8</c:v>
                </c:pt>
                <c:pt idx="4">
                  <c:v>8.1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8.1999999999999993</c:v>
                </c:pt>
                <c:pt idx="9">
                  <c:v>8.1</c:v>
                </c:pt>
                <c:pt idx="10">
                  <c:v>8.1999999999999993</c:v>
                </c:pt>
                <c:pt idx="11">
                  <c:v>8.4</c:v>
                </c:pt>
                <c:pt idx="12">
                  <c:v>8.5</c:v>
                </c:pt>
                <c:pt idx="13">
                  <c:v>8.4</c:v>
                </c:pt>
                <c:pt idx="14">
                  <c:v>8.6</c:v>
                </c:pt>
                <c:pt idx="15">
                  <c:v>8.6</c:v>
                </c:pt>
                <c:pt idx="16">
                  <c:v>8.6999999999999993</c:v>
                </c:pt>
                <c:pt idx="17">
                  <c:v>8.6</c:v>
                </c:pt>
                <c:pt idx="18">
                  <c:v>8.5</c:v>
                </c:pt>
              </c:numCache>
            </c:numRef>
          </c:val>
        </c:ser>
        <c:ser>
          <c:idx val="7"/>
          <c:order val="7"/>
          <c:tx>
            <c:strRef>
              <c:f>redistribución!$E$12</c:f>
              <c:strCache>
                <c:ptCount val="1"/>
                <c:pt idx="0">
                  <c:v>Decil 8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redistribución!$F$12:$X$12</c:f>
              <c:numCache>
                <c:formatCode>0.0</c:formatCode>
                <c:ptCount val="19"/>
                <c:pt idx="0">
                  <c:v>10.6</c:v>
                </c:pt>
                <c:pt idx="1">
                  <c:v>10.6</c:v>
                </c:pt>
                <c:pt idx="2">
                  <c:v>10.199999999999999</c:v>
                </c:pt>
                <c:pt idx="3">
                  <c:v>10.5</c:v>
                </c:pt>
                <c:pt idx="4">
                  <c:v>10.7</c:v>
                </c:pt>
                <c:pt idx="5">
                  <c:v>10.5</c:v>
                </c:pt>
                <c:pt idx="6">
                  <c:v>10.6</c:v>
                </c:pt>
                <c:pt idx="7">
                  <c:v>10.8</c:v>
                </c:pt>
                <c:pt idx="8">
                  <c:v>11</c:v>
                </c:pt>
                <c:pt idx="9">
                  <c:v>10.8</c:v>
                </c:pt>
                <c:pt idx="10">
                  <c:v>10.9</c:v>
                </c:pt>
                <c:pt idx="11">
                  <c:v>11.2</c:v>
                </c:pt>
                <c:pt idx="12">
                  <c:v>11.1</c:v>
                </c:pt>
                <c:pt idx="13">
                  <c:v>11.1</c:v>
                </c:pt>
                <c:pt idx="14">
                  <c:v>11.3</c:v>
                </c:pt>
                <c:pt idx="15">
                  <c:v>11.2</c:v>
                </c:pt>
                <c:pt idx="16">
                  <c:v>11.4</c:v>
                </c:pt>
                <c:pt idx="17">
                  <c:v>11.2</c:v>
                </c:pt>
                <c:pt idx="18">
                  <c:v>11.1</c:v>
                </c:pt>
              </c:numCache>
            </c:numRef>
          </c:val>
        </c:ser>
        <c:ser>
          <c:idx val="8"/>
          <c:order val="8"/>
          <c:tx>
            <c:strRef>
              <c:f>redistribución!$E$13</c:f>
              <c:strCache>
                <c:ptCount val="1"/>
                <c:pt idx="0">
                  <c:v>Decil 9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B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redistribución!$F$13:$X$13</c:f>
              <c:numCache>
                <c:formatCode>0.0</c:formatCode>
                <c:ptCount val="19"/>
                <c:pt idx="0">
                  <c:v>15.2</c:v>
                </c:pt>
                <c:pt idx="1">
                  <c:v>15.6</c:v>
                </c:pt>
                <c:pt idx="2">
                  <c:v>15.2</c:v>
                </c:pt>
                <c:pt idx="3">
                  <c:v>15.6</c:v>
                </c:pt>
                <c:pt idx="4">
                  <c:v>15.9</c:v>
                </c:pt>
                <c:pt idx="5">
                  <c:v>15.7</c:v>
                </c:pt>
                <c:pt idx="6">
                  <c:v>15.6</c:v>
                </c:pt>
                <c:pt idx="7">
                  <c:v>16.100000000000001</c:v>
                </c:pt>
                <c:pt idx="8">
                  <c:v>16</c:v>
                </c:pt>
                <c:pt idx="9">
                  <c:v>15.9</c:v>
                </c:pt>
                <c:pt idx="10">
                  <c:v>15.9</c:v>
                </c:pt>
                <c:pt idx="11">
                  <c:v>16.100000000000001</c:v>
                </c:pt>
                <c:pt idx="12">
                  <c:v>16</c:v>
                </c:pt>
                <c:pt idx="13">
                  <c:v>15.9</c:v>
                </c:pt>
                <c:pt idx="14">
                  <c:v>15.9</c:v>
                </c:pt>
                <c:pt idx="15">
                  <c:v>15.7</c:v>
                </c:pt>
                <c:pt idx="16">
                  <c:v>15.8</c:v>
                </c:pt>
                <c:pt idx="17">
                  <c:v>15.8</c:v>
                </c:pt>
                <c:pt idx="18">
                  <c:v>15.9</c:v>
                </c:pt>
              </c:numCache>
            </c:numRef>
          </c:val>
        </c:ser>
        <c:ser>
          <c:idx val="9"/>
          <c:order val="9"/>
          <c:tx>
            <c:strRef>
              <c:f>redistribución!$E$14</c:f>
              <c:strCache>
                <c:ptCount val="1"/>
                <c:pt idx="0">
                  <c:v>Decil 10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FFFF00">
                  <a:alpha val="63000"/>
                </a:srgbClr>
              </a:outerShdw>
            </a:effectLst>
          </c:spPr>
          <c:invertIfNegative val="0"/>
          <c:cat>
            <c:strRef>
              <c:f>redistribución!$F$4:$X$4</c:f>
              <c:strCache>
                <c:ptCount val="19"/>
                <c:pt idx="0">
                  <c:v>         1991</c:v>
                </c:pt>
                <c:pt idx="1">
                  <c:v>         1994</c:v>
                </c:pt>
                <c:pt idx="2">
                  <c:v>         1999</c:v>
                </c:pt>
                <c:pt idx="3">
                  <c:v>         2002</c:v>
                </c:pt>
                <c:pt idx="4">
                  <c:v>         2003</c:v>
                </c:pt>
                <c:pt idx="5">
                  <c:v>         2004</c:v>
                </c:pt>
                <c:pt idx="6">
                  <c:v>         2005</c:v>
                </c:pt>
                <c:pt idx="7">
                  <c:v>         2008</c:v>
                </c:pt>
                <c:pt idx="8">
                  <c:v>         2009</c:v>
                </c:pt>
                <c:pt idx="9">
                  <c:v>         2010</c:v>
                </c:pt>
                <c:pt idx="10">
                  <c:v>         2011</c:v>
                </c:pt>
                <c:pt idx="11">
                  <c:v>         2012</c:v>
                </c:pt>
                <c:pt idx="12">
                  <c:v>         2013</c:v>
                </c:pt>
                <c:pt idx="13">
                  <c:v>         2014</c:v>
                </c:pt>
                <c:pt idx="14">
                  <c:v>         2015</c:v>
                </c:pt>
                <c:pt idx="15">
                  <c:v>         2016</c:v>
                </c:pt>
                <c:pt idx="16">
                  <c:v>         2017</c:v>
                </c:pt>
                <c:pt idx="17">
                  <c:v>         2018</c:v>
                </c:pt>
                <c:pt idx="18">
                  <c:v>         2019</c:v>
                </c:pt>
              </c:strCache>
            </c:strRef>
          </c:cat>
          <c:val>
            <c:numRef>
              <c:f>redistribución!$F$14:$X$14</c:f>
              <c:numCache>
                <c:formatCode>0.0</c:formatCode>
                <c:ptCount val="19"/>
                <c:pt idx="0">
                  <c:v>42.6</c:v>
                </c:pt>
                <c:pt idx="1">
                  <c:v>47.8</c:v>
                </c:pt>
                <c:pt idx="2">
                  <c:v>46.4</c:v>
                </c:pt>
                <c:pt idx="3">
                  <c:v>45.4</c:v>
                </c:pt>
                <c:pt idx="4">
                  <c:v>43.6</c:v>
                </c:pt>
                <c:pt idx="5">
                  <c:v>44.3</c:v>
                </c:pt>
                <c:pt idx="6">
                  <c:v>44.2</c:v>
                </c:pt>
                <c:pt idx="7">
                  <c:v>45</c:v>
                </c:pt>
                <c:pt idx="8">
                  <c:v>43.8</c:v>
                </c:pt>
                <c:pt idx="9">
                  <c:v>44.3</c:v>
                </c:pt>
                <c:pt idx="10">
                  <c:v>43.3</c:v>
                </c:pt>
                <c:pt idx="11">
                  <c:v>42.1</c:v>
                </c:pt>
                <c:pt idx="12">
                  <c:v>42.4</c:v>
                </c:pt>
                <c:pt idx="13">
                  <c:v>42.4</c:v>
                </c:pt>
                <c:pt idx="14">
                  <c:v>40.9</c:v>
                </c:pt>
                <c:pt idx="15">
                  <c:v>40.799999999999997</c:v>
                </c:pt>
                <c:pt idx="16">
                  <c:v>39.9</c:v>
                </c:pt>
                <c:pt idx="17">
                  <c:v>40.9</c:v>
                </c:pt>
                <c:pt idx="18">
                  <c:v>41.5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996880"/>
        <c:axId val="417997272"/>
      </c:barChart>
      <c:catAx>
        <c:axId val="41799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97272"/>
        <c:crosses val="autoZero"/>
        <c:auto val="1"/>
        <c:lblAlgn val="ctr"/>
        <c:lblOffset val="100"/>
        <c:noMultiLvlLbl val="0"/>
      </c:catAx>
      <c:valAx>
        <c:axId val="4179972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96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166686</xdr:rowOff>
    </xdr:from>
    <xdr:to>
      <xdr:col>24</xdr:col>
      <xdr:colOff>400051</xdr:colOff>
      <xdr:row>22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761999</xdr:colOff>
      <xdr:row>46</xdr:row>
      <xdr:rowOff>14286</xdr:rowOff>
    </xdr:from>
    <xdr:to>
      <xdr:col>19</xdr:col>
      <xdr:colOff>161925</xdr:colOff>
      <xdr:row>67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76</xdr:row>
      <xdr:rowOff>147636</xdr:rowOff>
    </xdr:from>
    <xdr:to>
      <xdr:col>9</xdr:col>
      <xdr:colOff>1504951</xdr:colOff>
      <xdr:row>98</xdr:row>
      <xdr:rowOff>95249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18</xdr:row>
      <xdr:rowOff>176211</xdr:rowOff>
    </xdr:from>
    <xdr:to>
      <xdr:col>15</xdr:col>
      <xdr:colOff>685799</xdr:colOff>
      <xdr:row>41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54"/>
  <sheetViews>
    <sheetView topLeftCell="B1" workbookViewId="0">
      <selection activeCell="L23" sqref="L23"/>
    </sheetView>
  </sheetViews>
  <sheetFormatPr baseColWidth="10" defaultRowHeight="15" x14ac:dyDescent="0.25"/>
  <cols>
    <col min="2" max="2" width="31" customWidth="1"/>
  </cols>
  <sheetData>
    <row r="3" spans="2:28" x14ac:dyDescent="0.25">
      <c r="B3" t="s">
        <v>37</v>
      </c>
    </row>
    <row r="4" spans="2:28" x14ac:dyDescent="0.25">
      <c r="B4" t="s">
        <v>38</v>
      </c>
    </row>
    <row r="8" spans="2:28" x14ac:dyDescent="0.25">
      <c r="AA8">
        <v>8234295</v>
      </c>
      <c r="AB8" t="s">
        <v>60</v>
      </c>
    </row>
    <row r="9" spans="2:28" x14ac:dyDescent="0.25">
      <c r="AA9">
        <v>973928</v>
      </c>
      <c r="AB9" t="s">
        <v>61</v>
      </c>
    </row>
    <row r="10" spans="2:28" x14ac:dyDescent="0.25">
      <c r="B10" t="s">
        <v>39</v>
      </c>
    </row>
    <row r="11" spans="2:28" x14ac:dyDescent="0.25">
      <c r="B11" t="s">
        <v>40</v>
      </c>
    </row>
    <row r="12" spans="2:28" x14ac:dyDescent="0.25">
      <c r="C12">
        <v>2012</v>
      </c>
      <c r="D12">
        <v>2013</v>
      </c>
      <c r="E12">
        <v>2014</v>
      </c>
      <c r="F12">
        <v>2015</v>
      </c>
      <c r="G12">
        <v>2016</v>
      </c>
      <c r="H12">
        <v>2017</v>
      </c>
      <c r="I12">
        <v>2018</v>
      </c>
      <c r="J12">
        <v>2019</v>
      </c>
      <c r="K12">
        <v>2020</v>
      </c>
    </row>
    <row r="13" spans="2:28" x14ac:dyDescent="0.25">
      <c r="B13" t="s">
        <v>54</v>
      </c>
      <c r="C13">
        <v>40.799999999999997</v>
      </c>
      <c r="D13">
        <v>38.299999999999997</v>
      </c>
      <c r="E13">
        <v>36.299999999999997</v>
      </c>
      <c r="F13">
        <v>36.1</v>
      </c>
      <c r="G13">
        <v>36.200000000000003</v>
      </c>
      <c r="H13">
        <v>35.200000000000003</v>
      </c>
      <c r="I13">
        <v>34.700000000000003</v>
      </c>
      <c r="J13">
        <v>35.700000000000003</v>
      </c>
      <c r="K13">
        <v>42.5</v>
      </c>
      <c r="L13">
        <f>SUM(C13:K13)</f>
        <v>335.79999999999995</v>
      </c>
      <c r="M13">
        <v>9</v>
      </c>
      <c r="N13" s="2">
        <f>+L13/M13</f>
        <v>37.311111111111103</v>
      </c>
      <c r="O13">
        <f>+K13-F13</f>
        <v>6.3999999999999986</v>
      </c>
    </row>
    <row r="14" spans="2:28" x14ac:dyDescent="0.25">
      <c r="B14" t="s">
        <v>53</v>
      </c>
      <c r="C14">
        <v>36</v>
      </c>
      <c r="D14">
        <v>33.9</v>
      </c>
      <c r="E14">
        <v>31.7</v>
      </c>
      <c r="F14">
        <v>31.6</v>
      </c>
      <c r="G14">
        <v>32.4</v>
      </c>
      <c r="H14">
        <v>31.9</v>
      </c>
      <c r="I14">
        <v>31.4</v>
      </c>
      <c r="J14">
        <v>32.299999999999997</v>
      </c>
      <c r="K14">
        <v>42.4</v>
      </c>
      <c r="L14">
        <f t="shared" ref="L14:L18" si="0">SUM(C14:K14)</f>
        <v>303.60000000000002</v>
      </c>
      <c r="M14">
        <v>10</v>
      </c>
      <c r="N14" s="2">
        <f t="shared" ref="N14:N18" si="1">+L14/M14</f>
        <v>30.360000000000003</v>
      </c>
      <c r="O14">
        <f t="shared" ref="O14:O18" si="2">+K14-F14</f>
        <v>10.799999999999997</v>
      </c>
    </row>
    <row r="15" spans="2:28" x14ac:dyDescent="0.25">
      <c r="B15" t="s">
        <v>55</v>
      </c>
      <c r="C15">
        <v>56.4</v>
      </c>
      <c r="D15">
        <v>52.8</v>
      </c>
      <c r="E15">
        <v>51.5</v>
      </c>
      <c r="F15">
        <v>51.5</v>
      </c>
      <c r="G15">
        <v>48.8</v>
      </c>
      <c r="H15">
        <v>46.2</v>
      </c>
      <c r="I15">
        <v>46</v>
      </c>
      <c r="J15">
        <v>47.5</v>
      </c>
      <c r="K15">
        <v>42.9</v>
      </c>
      <c r="L15">
        <f t="shared" si="0"/>
        <v>443.59999999999997</v>
      </c>
      <c r="M15">
        <v>11</v>
      </c>
      <c r="N15" s="2">
        <f t="shared" si="1"/>
        <v>40.327272727272721</v>
      </c>
      <c r="O15">
        <f t="shared" si="2"/>
        <v>-8.6000000000000014</v>
      </c>
    </row>
    <row r="16" spans="2:28" x14ac:dyDescent="0.25">
      <c r="B16" t="s">
        <v>56</v>
      </c>
      <c r="C16">
        <v>11.7</v>
      </c>
      <c r="D16">
        <v>10</v>
      </c>
      <c r="E16">
        <v>9.4</v>
      </c>
      <c r="F16">
        <v>9.1</v>
      </c>
      <c r="G16">
        <v>9.9</v>
      </c>
      <c r="H16">
        <v>8.4</v>
      </c>
      <c r="I16">
        <v>8.1999999999999993</v>
      </c>
      <c r="J16">
        <v>9.6</v>
      </c>
      <c r="K16">
        <v>15.1</v>
      </c>
      <c r="L16">
        <f t="shared" si="0"/>
        <v>91.399999999999991</v>
      </c>
      <c r="M16">
        <v>12</v>
      </c>
      <c r="N16" s="2">
        <f t="shared" si="1"/>
        <v>7.6166666666666663</v>
      </c>
      <c r="O16" s="2">
        <f t="shared" si="2"/>
        <v>6</v>
      </c>
    </row>
    <row r="17" spans="2:23" x14ac:dyDescent="0.25">
      <c r="B17" t="s">
        <v>58</v>
      </c>
      <c r="C17">
        <v>7.9</v>
      </c>
      <c r="D17">
        <v>7</v>
      </c>
      <c r="E17">
        <v>6.3</v>
      </c>
      <c r="F17">
        <v>6</v>
      </c>
      <c r="G17">
        <v>6.9</v>
      </c>
      <c r="H17">
        <v>6</v>
      </c>
      <c r="I17">
        <v>5.8</v>
      </c>
      <c r="J17">
        <v>6.8</v>
      </c>
      <c r="K17">
        <v>14.2</v>
      </c>
      <c r="L17">
        <f t="shared" si="0"/>
        <v>66.899999999999991</v>
      </c>
      <c r="M17">
        <v>13</v>
      </c>
      <c r="N17" s="2">
        <f t="shared" si="1"/>
        <v>5.1461538461538456</v>
      </c>
      <c r="O17">
        <f t="shared" si="2"/>
        <v>8.1999999999999993</v>
      </c>
    </row>
    <row r="18" spans="2:23" x14ac:dyDescent="0.25">
      <c r="B18" t="s">
        <v>57</v>
      </c>
      <c r="C18">
        <v>24.2</v>
      </c>
      <c r="D18">
        <v>19.8</v>
      </c>
      <c r="E18">
        <v>19.399999999999999</v>
      </c>
      <c r="F18">
        <v>19.399999999999999</v>
      </c>
      <c r="G18">
        <v>20.100000000000001</v>
      </c>
      <c r="H18">
        <v>16.600000000000001</v>
      </c>
      <c r="I18">
        <v>16.2</v>
      </c>
      <c r="J18">
        <v>19.3</v>
      </c>
      <c r="K18">
        <v>18.2</v>
      </c>
      <c r="L18">
        <f t="shared" si="0"/>
        <v>173.2</v>
      </c>
      <c r="M18">
        <v>14</v>
      </c>
      <c r="N18" s="2">
        <f t="shared" si="1"/>
        <v>12.37142857142857</v>
      </c>
      <c r="O18">
        <f t="shared" si="2"/>
        <v>-1.1999999999999993</v>
      </c>
    </row>
    <row r="20" spans="2:23" x14ac:dyDescent="0.25">
      <c r="K20">
        <f>+K14+K15</f>
        <v>85.3</v>
      </c>
      <c r="L20">
        <f>+K17+K18</f>
        <v>32.4</v>
      </c>
    </row>
    <row r="21" spans="2:23" x14ac:dyDescent="0.25">
      <c r="K21">
        <v>2</v>
      </c>
    </row>
    <row r="22" spans="2:23" x14ac:dyDescent="0.25">
      <c r="K22" s="2">
        <f>+K20/K21</f>
        <v>42.65</v>
      </c>
      <c r="L22">
        <f>+L20/K21</f>
        <v>16.2</v>
      </c>
    </row>
    <row r="23" spans="2:23" x14ac:dyDescent="0.25">
      <c r="Q23" s="4" t="s">
        <v>59</v>
      </c>
    </row>
    <row r="26" spans="2:23" x14ac:dyDescent="0.25">
      <c r="B26" t="s">
        <v>41</v>
      </c>
      <c r="C26">
        <v>40.799999999999997</v>
      </c>
      <c r="D26">
        <v>38.299999999999997</v>
      </c>
      <c r="E26">
        <v>36.299999999999997</v>
      </c>
      <c r="F26">
        <v>36.1</v>
      </c>
      <c r="G26">
        <v>36.200000000000003</v>
      </c>
      <c r="H26">
        <v>35.200000000000003</v>
      </c>
      <c r="I26">
        <v>34.700000000000003</v>
      </c>
      <c r="J26">
        <v>35.700000000000003</v>
      </c>
      <c r="K26">
        <v>42.5</v>
      </c>
    </row>
    <row r="27" spans="2:23" x14ac:dyDescent="0.25">
      <c r="B27" t="s">
        <v>42</v>
      </c>
      <c r="C27">
        <v>36</v>
      </c>
      <c r="D27">
        <v>33.9</v>
      </c>
      <c r="E27">
        <v>31.7</v>
      </c>
      <c r="F27">
        <v>31.6</v>
      </c>
      <c r="G27">
        <v>32.4</v>
      </c>
      <c r="H27">
        <v>31.9</v>
      </c>
      <c r="I27">
        <v>31.4</v>
      </c>
      <c r="J27">
        <v>32.299999999999997</v>
      </c>
      <c r="K27">
        <v>42.4</v>
      </c>
    </row>
    <row r="28" spans="2:23" x14ac:dyDescent="0.25">
      <c r="B28" t="s">
        <v>43</v>
      </c>
      <c r="C28">
        <v>56.4</v>
      </c>
      <c r="D28">
        <v>52.8</v>
      </c>
      <c r="E28">
        <v>51.5</v>
      </c>
      <c r="F28">
        <v>51.5</v>
      </c>
      <c r="G28">
        <v>48.8</v>
      </c>
      <c r="H28">
        <v>46.2</v>
      </c>
      <c r="I28">
        <v>46</v>
      </c>
      <c r="J28">
        <v>47.5</v>
      </c>
      <c r="K28">
        <v>42.9</v>
      </c>
      <c r="P28" s="4"/>
      <c r="Q28" s="4"/>
      <c r="R28" s="4"/>
      <c r="S28" s="4"/>
      <c r="T28" s="4"/>
      <c r="U28" s="4"/>
      <c r="V28" s="4"/>
      <c r="W28" s="4"/>
    </row>
    <row r="29" spans="2:23" x14ac:dyDescent="0.25">
      <c r="B29" t="s">
        <v>44</v>
      </c>
      <c r="C29">
        <v>30.2</v>
      </c>
      <c r="D29">
        <v>28</v>
      </c>
      <c r="E29">
        <v>26.1</v>
      </c>
      <c r="F29">
        <v>26.2</v>
      </c>
      <c r="G29">
        <v>27</v>
      </c>
      <c r="H29">
        <v>27.2</v>
      </c>
      <c r="I29">
        <v>26.7</v>
      </c>
      <c r="J29">
        <v>27.6</v>
      </c>
      <c r="K29">
        <v>39.9</v>
      </c>
    </row>
    <row r="30" spans="2:23" x14ac:dyDescent="0.25">
      <c r="B30" t="s">
        <v>45</v>
      </c>
      <c r="C30">
        <v>44.4</v>
      </c>
      <c r="D30">
        <v>42.5</v>
      </c>
      <c r="E30">
        <v>39.6</v>
      </c>
      <c r="F30">
        <v>39.299999999999997</v>
      </c>
      <c r="G30">
        <v>40.299999999999997</v>
      </c>
      <c r="H30">
        <v>38.700000000000003</v>
      </c>
      <c r="I30">
        <v>38.200000000000003</v>
      </c>
      <c r="J30">
        <v>39.1</v>
      </c>
      <c r="K30">
        <v>46</v>
      </c>
    </row>
    <row r="33" spans="2:11" x14ac:dyDescent="0.25">
      <c r="B33" t="s">
        <v>46</v>
      </c>
    </row>
    <row r="39" spans="2:11" x14ac:dyDescent="0.25">
      <c r="B39" t="s">
        <v>39</v>
      </c>
    </row>
    <row r="40" spans="2:11" x14ac:dyDescent="0.25">
      <c r="B40" t="s">
        <v>40</v>
      </c>
    </row>
    <row r="41" spans="2:11" x14ac:dyDescent="0.25">
      <c r="C41">
        <v>2012</v>
      </c>
      <c r="D41">
        <v>2013</v>
      </c>
      <c r="E41">
        <v>2014</v>
      </c>
      <c r="F41">
        <v>2015</v>
      </c>
      <c r="G41">
        <v>2016</v>
      </c>
      <c r="H41">
        <v>2017</v>
      </c>
      <c r="I41">
        <v>2018</v>
      </c>
      <c r="J41">
        <v>2019</v>
      </c>
      <c r="K41">
        <v>2020</v>
      </c>
    </row>
    <row r="42" spans="2:11" x14ac:dyDescent="0.25">
      <c r="B42" t="s">
        <v>41</v>
      </c>
      <c r="C42">
        <v>11.7</v>
      </c>
      <c r="D42">
        <v>10</v>
      </c>
      <c r="E42">
        <v>9.4</v>
      </c>
      <c r="F42">
        <v>9.1</v>
      </c>
      <c r="G42">
        <v>9.9</v>
      </c>
      <c r="H42">
        <v>8.4</v>
      </c>
      <c r="I42">
        <v>8.1999999999999993</v>
      </c>
      <c r="J42">
        <v>9.6</v>
      </c>
      <c r="K42">
        <v>15.1</v>
      </c>
    </row>
    <row r="43" spans="2:11" x14ac:dyDescent="0.25">
      <c r="B43" t="s">
        <v>42</v>
      </c>
      <c r="C43">
        <v>7.9</v>
      </c>
      <c r="D43">
        <v>7</v>
      </c>
      <c r="E43">
        <v>6.3</v>
      </c>
      <c r="F43">
        <v>6</v>
      </c>
      <c r="G43">
        <v>6.9</v>
      </c>
      <c r="H43">
        <v>6</v>
      </c>
      <c r="I43">
        <v>5.8</v>
      </c>
      <c r="J43">
        <v>6.8</v>
      </c>
      <c r="K43">
        <v>14.2</v>
      </c>
    </row>
    <row r="44" spans="2:11" x14ac:dyDescent="0.25">
      <c r="B44" t="s">
        <v>43</v>
      </c>
      <c r="C44">
        <v>24.2</v>
      </c>
      <c r="D44">
        <v>19.8</v>
      </c>
      <c r="E44">
        <v>19.399999999999999</v>
      </c>
      <c r="F44">
        <v>19.399999999999999</v>
      </c>
      <c r="G44">
        <v>20.100000000000001</v>
      </c>
      <c r="H44">
        <v>16.600000000000001</v>
      </c>
      <c r="I44">
        <v>16.2</v>
      </c>
      <c r="J44">
        <v>19.3</v>
      </c>
      <c r="K44">
        <v>18.2</v>
      </c>
    </row>
    <row r="45" spans="2:11" x14ac:dyDescent="0.25">
      <c r="B45" t="s">
        <v>44</v>
      </c>
      <c r="C45">
        <v>4.7</v>
      </c>
      <c r="D45">
        <v>4.0999999999999996</v>
      </c>
      <c r="E45">
        <v>3.7</v>
      </c>
      <c r="F45">
        <v>3.8</v>
      </c>
      <c r="G45">
        <v>4.0999999999999996</v>
      </c>
      <c r="H45">
        <v>3.7</v>
      </c>
      <c r="I45">
        <v>3.9</v>
      </c>
      <c r="J45">
        <v>4.3</v>
      </c>
      <c r="K45">
        <v>12.8</v>
      </c>
    </row>
    <row r="46" spans="2:11" x14ac:dyDescent="0.25">
      <c r="B46" t="s">
        <v>45</v>
      </c>
      <c r="C46">
        <v>12.6</v>
      </c>
      <c r="D46">
        <v>11.2</v>
      </c>
      <c r="E46">
        <v>10.1</v>
      </c>
      <c r="F46">
        <v>9.3000000000000007</v>
      </c>
      <c r="G46">
        <v>10.9</v>
      </c>
      <c r="H46">
        <v>9.1999999999999993</v>
      </c>
      <c r="I46">
        <v>8.6999999999999993</v>
      </c>
      <c r="J46">
        <v>10.4</v>
      </c>
      <c r="K46">
        <v>16.3</v>
      </c>
    </row>
    <row r="49" spans="2:2" x14ac:dyDescent="0.25">
      <c r="B49" t="s">
        <v>47</v>
      </c>
    </row>
    <row r="50" spans="2:2" x14ac:dyDescent="0.25">
      <c r="B50" t="s">
        <v>48</v>
      </c>
    </row>
    <row r="51" spans="2:2" x14ac:dyDescent="0.25">
      <c r="B51" t="s">
        <v>49</v>
      </c>
    </row>
    <row r="52" spans="2:2" x14ac:dyDescent="0.25">
      <c r="B52" t="s">
        <v>50</v>
      </c>
    </row>
    <row r="53" spans="2:2" x14ac:dyDescent="0.25">
      <c r="B53" t="s">
        <v>51</v>
      </c>
    </row>
    <row r="54" spans="2:2" x14ac:dyDescent="0.25">
      <c r="B54" t="s">
        <v>52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76"/>
  <sheetViews>
    <sheetView topLeftCell="C46" workbookViewId="0">
      <selection activeCell="M75" sqref="M75"/>
    </sheetView>
  </sheetViews>
  <sheetFormatPr baseColWidth="10" defaultRowHeight="15" x14ac:dyDescent="0.25"/>
  <cols>
    <col min="4" max="4" width="14.7109375" customWidth="1"/>
    <col min="7" max="7" width="22" customWidth="1"/>
    <col min="9" max="9" width="14.85546875" customWidth="1"/>
  </cols>
  <sheetData>
    <row r="3" spans="6:9" x14ac:dyDescent="0.25">
      <c r="G3" t="s">
        <v>4</v>
      </c>
      <c r="H3" t="s">
        <v>5</v>
      </c>
      <c r="I3" t="s">
        <v>6</v>
      </c>
    </row>
    <row r="4" spans="6:9" x14ac:dyDescent="0.25">
      <c r="F4">
        <v>1950</v>
      </c>
      <c r="G4" s="3">
        <v>50780</v>
      </c>
      <c r="H4" s="3">
        <v>11329221.538461544</v>
      </c>
      <c r="I4" s="3">
        <v>4482214.4070187975</v>
      </c>
    </row>
    <row r="5" spans="6:9" x14ac:dyDescent="0.25">
      <c r="F5">
        <v>1951</v>
      </c>
      <c r="G5" s="3">
        <v>52252.619999999995</v>
      </c>
      <c r="H5" s="3">
        <v>11548172</v>
      </c>
      <c r="I5" s="3">
        <v>4524752.4889653521</v>
      </c>
    </row>
    <row r="6" spans="6:9" x14ac:dyDescent="0.25">
      <c r="F6">
        <v>1952</v>
      </c>
      <c r="G6" s="3">
        <v>56694.092699999994</v>
      </c>
      <c r="H6" s="3">
        <v>12004813.23076923</v>
      </c>
      <c r="I6" s="3">
        <v>4722613.472626864</v>
      </c>
    </row>
    <row r="7" spans="6:9" x14ac:dyDescent="0.25">
      <c r="F7">
        <v>1953</v>
      </c>
      <c r="G7" s="3">
        <v>57374.421812399996</v>
      </c>
      <c r="H7" s="3">
        <v>12461454.46153846</v>
      </c>
      <c r="I7" s="3">
        <v>4604151.3042865703</v>
      </c>
    </row>
    <row r="8" spans="6:9" x14ac:dyDescent="0.25">
      <c r="F8">
        <v>1954</v>
      </c>
      <c r="G8" s="3">
        <v>58808.782357709992</v>
      </c>
      <c r="H8" s="3">
        <v>12918095.69230769</v>
      </c>
      <c r="I8" s="3">
        <v>4552434.3338568648</v>
      </c>
    </row>
    <row r="9" spans="6:9" x14ac:dyDescent="0.25">
      <c r="F9">
        <v>1955</v>
      </c>
      <c r="G9" s="3">
        <v>62454.926863888017</v>
      </c>
      <c r="H9" s="3">
        <v>13374736.92307692</v>
      </c>
      <c r="I9" s="3">
        <v>4669619.0903110467</v>
      </c>
    </row>
    <row r="10" spans="6:9" x14ac:dyDescent="0.25">
      <c r="F10">
        <v>1956</v>
      </c>
      <c r="G10" s="3">
        <v>66202.222475721297</v>
      </c>
      <c r="H10" s="3">
        <v>13831378.15384615</v>
      </c>
      <c r="I10" s="3">
        <v>4786379.3281736113</v>
      </c>
    </row>
    <row r="11" spans="6:9" x14ac:dyDescent="0.25">
      <c r="F11">
        <v>1957</v>
      </c>
      <c r="G11" s="3">
        <v>70505.366936643171</v>
      </c>
      <c r="H11" s="3">
        <v>14288019.38461538</v>
      </c>
      <c r="I11" s="3">
        <v>4934579.4570071623</v>
      </c>
    </row>
    <row r="12" spans="6:9" x14ac:dyDescent="0.25">
      <c r="F12">
        <v>1958</v>
      </c>
      <c r="G12" s="3">
        <v>73184.570880235609</v>
      </c>
      <c r="H12" s="3">
        <v>14744660.61538461</v>
      </c>
      <c r="I12" s="3">
        <v>4963462.5570068853</v>
      </c>
    </row>
    <row r="13" spans="6:9" x14ac:dyDescent="0.25">
      <c r="F13">
        <v>1959</v>
      </c>
      <c r="G13" s="3">
        <v>76111.953715445037</v>
      </c>
      <c r="H13" s="3">
        <v>15201301.84615384</v>
      </c>
      <c r="I13" s="3">
        <v>5006936.5430502594</v>
      </c>
    </row>
    <row r="14" spans="6:9" x14ac:dyDescent="0.25">
      <c r="F14">
        <v>1960</v>
      </c>
      <c r="G14" s="3">
        <v>77634.192789753943</v>
      </c>
      <c r="H14" s="3">
        <v>15657943.07692307</v>
      </c>
      <c r="I14" s="3">
        <v>4958134.8206695467</v>
      </c>
    </row>
    <row r="15" spans="6:9" x14ac:dyDescent="0.25">
      <c r="F15">
        <v>1961</v>
      </c>
      <c r="G15" s="3">
        <v>79342.14503112853</v>
      </c>
      <c r="H15" s="3">
        <v>16114584.307692301</v>
      </c>
      <c r="I15" s="3">
        <v>4923623.4404913904</v>
      </c>
    </row>
    <row r="16" spans="6:9" x14ac:dyDescent="0.25">
      <c r="F16">
        <v>1962</v>
      </c>
      <c r="G16" s="3">
        <v>84896.095183307538</v>
      </c>
      <c r="H16" s="3">
        <v>16571225.538461531</v>
      </c>
      <c r="I16" s="3">
        <v>5123102.9947824404</v>
      </c>
    </row>
    <row r="17" spans="6:9" x14ac:dyDescent="0.25">
      <c r="F17">
        <v>1963</v>
      </c>
      <c r="G17" s="3">
        <v>88461.731181006457</v>
      </c>
      <c r="H17" s="3">
        <v>17027866.769230761</v>
      </c>
      <c r="I17" s="3">
        <v>5195115.3001065403</v>
      </c>
    </row>
    <row r="18" spans="6:9" x14ac:dyDescent="0.25">
      <c r="F18">
        <v>1964</v>
      </c>
      <c r="G18" s="3">
        <v>93327.126395961808</v>
      </c>
      <c r="H18" s="3">
        <v>17484508</v>
      </c>
      <c r="I18" s="3">
        <v>5337703.8916943967</v>
      </c>
    </row>
    <row r="19" spans="6:9" x14ac:dyDescent="0.25">
      <c r="F19">
        <v>1965</v>
      </c>
      <c r="G19" s="3">
        <v>96873.557199008355</v>
      </c>
      <c r="H19" s="3">
        <v>17838109.333333332</v>
      </c>
      <c r="I19" s="3">
        <v>5430707.6713553257</v>
      </c>
    </row>
    <row r="20" spans="6:9" x14ac:dyDescent="0.25">
      <c r="F20">
        <v>1966</v>
      </c>
      <c r="G20" s="3">
        <v>101910.9821733568</v>
      </c>
      <c r="H20" s="3">
        <v>18191710.666666664</v>
      </c>
      <c r="I20" s="3">
        <v>5602056.0155506441</v>
      </c>
    </row>
    <row r="21" spans="6:9" x14ac:dyDescent="0.25">
      <c r="F21">
        <v>1967</v>
      </c>
      <c r="G21" s="3">
        <v>106089.33244246442</v>
      </c>
      <c r="H21" s="3">
        <v>18545311.999999996</v>
      </c>
      <c r="I21" s="3">
        <v>5720547.1896328544</v>
      </c>
    </row>
    <row r="22" spans="6:9" x14ac:dyDescent="0.25">
      <c r="F22">
        <v>1968</v>
      </c>
      <c r="G22" s="3">
        <v>112348.60305656982</v>
      </c>
      <c r="H22" s="3">
        <v>18898913.333333328</v>
      </c>
      <c r="I22" s="3">
        <v>5944712.3268411821</v>
      </c>
    </row>
    <row r="23" spans="6:9" x14ac:dyDescent="0.25">
      <c r="F23">
        <v>1969</v>
      </c>
      <c r="G23" s="3">
        <v>119201.86784302056</v>
      </c>
      <c r="H23" s="3">
        <v>19252514.66666666</v>
      </c>
      <c r="I23" s="3">
        <v>6191496.015292163</v>
      </c>
    </row>
    <row r="24" spans="6:9" x14ac:dyDescent="0.25">
      <c r="F24">
        <v>1970</v>
      </c>
      <c r="G24" s="3">
        <v>126592.38364928785</v>
      </c>
      <c r="H24" s="3">
        <v>19606115.999999993</v>
      </c>
      <c r="I24" s="3">
        <v>6456780.3051500814</v>
      </c>
    </row>
    <row r="25" spans="6:9" x14ac:dyDescent="0.25">
      <c r="F25">
        <v>1971</v>
      </c>
      <c r="G25" s="3">
        <v>134187.92666824511</v>
      </c>
      <c r="H25" s="3">
        <v>19959717.333333325</v>
      </c>
      <c r="I25" s="3">
        <v>6722937.2253757957</v>
      </c>
    </row>
    <row r="26" spans="6:9" x14ac:dyDescent="0.25">
      <c r="F26">
        <v>1972</v>
      </c>
      <c r="G26" s="3">
        <v>144520.39702169999</v>
      </c>
      <c r="H26" s="3">
        <v>20313318.666666657</v>
      </c>
      <c r="I26" s="3">
        <v>7114563.5724630356</v>
      </c>
    </row>
    <row r="27" spans="6:9" x14ac:dyDescent="0.25">
      <c r="F27">
        <v>1973</v>
      </c>
      <c r="G27" s="3">
        <v>154203.26362215387</v>
      </c>
      <c r="H27" s="3">
        <v>20666920</v>
      </c>
      <c r="I27" s="3">
        <v>7461356.7779888762</v>
      </c>
    </row>
    <row r="28" spans="6:9" x14ac:dyDescent="0.25">
      <c r="F28">
        <v>1974</v>
      </c>
      <c r="G28" s="3">
        <v>162992.84964861663</v>
      </c>
      <c r="H28" s="3">
        <v>21510878.75</v>
      </c>
      <c r="I28" s="3">
        <v>7577228.7846965166</v>
      </c>
    </row>
    <row r="29" spans="6:9" x14ac:dyDescent="0.25">
      <c r="F29">
        <v>1975</v>
      </c>
      <c r="G29" s="3">
        <v>166741.6851905348</v>
      </c>
      <c r="H29" s="3">
        <v>22354837.5</v>
      </c>
      <c r="I29" s="3">
        <v>7458863.6661096197</v>
      </c>
    </row>
    <row r="30" spans="6:9" x14ac:dyDescent="0.25">
      <c r="F30">
        <v>1976</v>
      </c>
      <c r="G30" s="3">
        <v>174578.54439448993</v>
      </c>
      <c r="H30" s="3">
        <v>23198796.25</v>
      </c>
      <c r="I30" s="3">
        <v>7525327.7158503402</v>
      </c>
    </row>
    <row r="31" spans="6:9" x14ac:dyDescent="0.25">
      <c r="F31">
        <v>1977</v>
      </c>
      <c r="G31" s="3">
        <v>181910.84325905851</v>
      </c>
      <c r="H31" s="3">
        <v>24042755</v>
      </c>
      <c r="I31" s="3">
        <v>7566139.7064961353</v>
      </c>
    </row>
    <row r="32" spans="6:9" x14ac:dyDescent="0.25">
      <c r="F32">
        <v>1978</v>
      </c>
      <c r="G32" s="3">
        <v>197373.26493607849</v>
      </c>
      <c r="H32" s="3">
        <v>24886713.75</v>
      </c>
      <c r="I32" s="3">
        <v>7930868.9334717207</v>
      </c>
    </row>
    <row r="33" spans="6:9" x14ac:dyDescent="0.25">
      <c r="F33">
        <v>1979</v>
      </c>
      <c r="G33" s="3">
        <v>208031.42124262673</v>
      </c>
      <c r="H33" s="3">
        <v>25730672.5</v>
      </c>
      <c r="I33" s="3">
        <v>8084958.5739598032</v>
      </c>
    </row>
    <row r="34" spans="6:9" x14ac:dyDescent="0.25">
      <c r="F34">
        <v>1980</v>
      </c>
      <c r="G34" s="3">
        <v>216560.7095135744</v>
      </c>
      <c r="H34" s="3">
        <v>26574631.25</v>
      </c>
      <c r="I34" s="3">
        <v>8149152.0042662648</v>
      </c>
    </row>
    <row r="35" spans="6:9" x14ac:dyDescent="0.25">
      <c r="F35">
        <v>1981</v>
      </c>
      <c r="G35" s="3">
        <v>221541.60583238659</v>
      </c>
      <c r="H35" s="3">
        <v>27418590</v>
      </c>
      <c r="I35" s="3">
        <v>8079978.0671575963</v>
      </c>
    </row>
    <row r="36" spans="6:9" x14ac:dyDescent="0.25">
      <c r="F36">
        <v>1982</v>
      </c>
      <c r="G36" s="3">
        <v>223535.48028487805</v>
      </c>
      <c r="H36" s="3">
        <v>28262548.75</v>
      </c>
      <c r="I36" s="3">
        <v>7909247.0485301884</v>
      </c>
    </row>
    <row r="37" spans="6:9" x14ac:dyDescent="0.25">
      <c r="F37">
        <v>1983</v>
      </c>
      <c r="G37" s="3">
        <v>227112.0479694361</v>
      </c>
      <c r="H37" s="3">
        <v>29106507.5</v>
      </c>
      <c r="I37" s="3">
        <v>7802792.8280105777</v>
      </c>
    </row>
    <row r="38" spans="6:9" x14ac:dyDescent="0.25">
      <c r="F38">
        <v>1984</v>
      </c>
      <c r="G38" s="3">
        <v>234833.85760039694</v>
      </c>
      <c r="H38" s="3">
        <v>29950466.25</v>
      </c>
      <c r="I38" s="3">
        <v>7840741.2973211035</v>
      </c>
    </row>
    <row r="39" spans="6:9" x14ac:dyDescent="0.25">
      <c r="F39">
        <v>1985</v>
      </c>
      <c r="G39" s="3">
        <v>242113.70718600921</v>
      </c>
      <c r="H39" s="3">
        <v>30419892</v>
      </c>
      <c r="I39" s="3">
        <v>7959058.7365007484</v>
      </c>
    </row>
    <row r="40" spans="6:9" x14ac:dyDescent="0.25">
      <c r="F40">
        <v>1986</v>
      </c>
      <c r="G40" s="3">
        <v>256156.30220279776</v>
      </c>
      <c r="H40" s="3">
        <v>30980810</v>
      </c>
      <c r="I40" s="3">
        <v>8268224.8205517465</v>
      </c>
    </row>
    <row r="41" spans="6:9" x14ac:dyDescent="0.25">
      <c r="F41">
        <v>1987</v>
      </c>
      <c r="G41" s="3">
        <v>269988.74252174882</v>
      </c>
      <c r="H41" s="3">
        <v>31550131</v>
      </c>
      <c r="I41" s="3">
        <v>8557452.3453404624</v>
      </c>
    </row>
    <row r="42" spans="6:9" x14ac:dyDescent="0.25">
      <c r="F42">
        <v>1988</v>
      </c>
      <c r="G42" s="3">
        <v>281058.2809651405</v>
      </c>
      <c r="H42" s="3">
        <v>32124170</v>
      </c>
      <c r="I42" s="3">
        <v>8749121.952882845</v>
      </c>
    </row>
    <row r="43" spans="6:9" x14ac:dyDescent="0.25">
      <c r="F43">
        <v>1989</v>
      </c>
      <c r="G43" s="3">
        <v>290614.26251795527</v>
      </c>
      <c r="H43" s="3">
        <v>32697843</v>
      </c>
      <c r="I43" s="3">
        <v>8887872.588964209</v>
      </c>
    </row>
    <row r="44" spans="6:9" x14ac:dyDescent="0.25">
      <c r="F44">
        <v>1990</v>
      </c>
      <c r="G44" s="3">
        <v>303110.67580622731</v>
      </c>
      <c r="H44" s="3">
        <v>33268151</v>
      </c>
      <c r="I44" s="3">
        <v>9111136.8289216701</v>
      </c>
    </row>
    <row r="45" spans="6:9" x14ac:dyDescent="0.25">
      <c r="F45">
        <v>1991</v>
      </c>
      <c r="G45" s="3">
        <v>309475.99999815808</v>
      </c>
      <c r="H45" s="3">
        <v>33840987</v>
      </c>
      <c r="I45" s="3">
        <v>9145005.1382413302</v>
      </c>
    </row>
    <row r="46" spans="6:9" x14ac:dyDescent="0.25">
      <c r="F46">
        <v>1992</v>
      </c>
      <c r="G46" s="3">
        <v>320307.65999809356</v>
      </c>
      <c r="H46" s="3">
        <v>34425911</v>
      </c>
      <c r="I46" s="3">
        <v>9304260.9677952621</v>
      </c>
    </row>
    <row r="47" spans="6:9" x14ac:dyDescent="0.25">
      <c r="F47">
        <v>1993</v>
      </c>
      <c r="G47" s="3">
        <v>337604.27363799064</v>
      </c>
      <c r="H47" s="3">
        <v>35032303</v>
      </c>
      <c r="I47" s="3">
        <v>9636942.0428337418</v>
      </c>
    </row>
    <row r="48" spans="6:9" x14ac:dyDescent="0.25">
      <c r="F48">
        <v>1994</v>
      </c>
      <c r="G48" s="3">
        <v>357185.32150899409</v>
      </c>
      <c r="H48" s="3">
        <v>35629169</v>
      </c>
      <c r="I48" s="3">
        <v>10025081.458088288</v>
      </c>
    </row>
    <row r="49" spans="5:9" x14ac:dyDescent="0.25">
      <c r="F49">
        <v>1995</v>
      </c>
      <c r="G49" s="3">
        <v>375758.95822746179</v>
      </c>
      <c r="H49" s="3">
        <v>36229825</v>
      </c>
      <c r="I49" s="3">
        <v>10371536.66150642</v>
      </c>
    </row>
    <row r="50" spans="5:9" x14ac:dyDescent="0.25">
      <c r="F50">
        <v>1996</v>
      </c>
      <c r="G50" s="3">
        <v>383649.89635023847</v>
      </c>
      <c r="H50" s="3">
        <v>36830568</v>
      </c>
      <c r="I50" s="3">
        <v>10416616.33755522</v>
      </c>
    </row>
    <row r="51" spans="5:9" x14ac:dyDescent="0.25">
      <c r="F51">
        <v>1997</v>
      </c>
      <c r="G51" s="3">
        <v>396693.9928261466</v>
      </c>
      <c r="H51" s="3">
        <v>37426528</v>
      </c>
      <c r="I51" s="3">
        <v>10599273.136587679</v>
      </c>
    </row>
    <row r="52" spans="5:9" x14ac:dyDescent="0.25">
      <c r="F52">
        <v>1998</v>
      </c>
      <c r="G52" s="3">
        <v>399074.15678310348</v>
      </c>
      <c r="H52" s="3">
        <v>38012355</v>
      </c>
      <c r="I52" s="3">
        <v>10498538.088026999</v>
      </c>
    </row>
    <row r="53" spans="5:9" x14ac:dyDescent="0.25">
      <c r="F53">
        <v>1999</v>
      </c>
      <c r="G53" s="3">
        <v>382313.04219821311</v>
      </c>
      <c r="H53" s="3">
        <v>38585011</v>
      </c>
      <c r="I53" s="3">
        <v>9908330.5223941263</v>
      </c>
    </row>
    <row r="54" spans="5:9" x14ac:dyDescent="0.25">
      <c r="F54">
        <v>2000</v>
      </c>
      <c r="G54" s="3">
        <v>392788.4195544442</v>
      </c>
      <c r="H54" s="3">
        <v>39140076</v>
      </c>
      <c r="I54" s="3">
        <v>10035453.675522862</v>
      </c>
    </row>
    <row r="55" spans="5:9" x14ac:dyDescent="0.25">
      <c r="F55">
        <v>2001</v>
      </c>
      <c r="G55" s="3">
        <v>399563.81999999995</v>
      </c>
      <c r="H55" s="3">
        <v>39674805</v>
      </c>
      <c r="I55" s="3">
        <v>10070971.237287743</v>
      </c>
    </row>
    <row r="56" spans="5:9" x14ac:dyDescent="0.25">
      <c r="F56">
        <v>2002</v>
      </c>
      <c r="G56" s="3">
        <v>409568.81999999995</v>
      </c>
      <c r="H56" s="3">
        <v>40190674</v>
      </c>
      <c r="I56" s="3">
        <v>10190643.232308071</v>
      </c>
    </row>
    <row r="57" spans="5:9" x14ac:dyDescent="0.25">
      <c r="F57">
        <v>2003</v>
      </c>
      <c r="G57" s="3">
        <v>425616.83999999997</v>
      </c>
      <c r="H57" s="3">
        <v>40693249</v>
      </c>
      <c r="I57" s="3">
        <v>10459151.09899433</v>
      </c>
    </row>
    <row r="58" spans="5:9" x14ac:dyDescent="0.25">
      <c r="F58">
        <v>2004</v>
      </c>
      <c r="G58" s="3">
        <v>448315.07999999996</v>
      </c>
      <c r="H58" s="3">
        <v>41188087</v>
      </c>
      <c r="I58" s="3">
        <v>10884581.262538362</v>
      </c>
    </row>
    <row r="59" spans="5:9" x14ac:dyDescent="0.25">
      <c r="F59">
        <v>2005</v>
      </c>
      <c r="G59" s="3">
        <v>472695</v>
      </c>
      <c r="H59" s="3">
        <v>41671872</v>
      </c>
      <c r="I59" s="3">
        <v>11343262.908851324</v>
      </c>
    </row>
    <row r="60" spans="5:9" x14ac:dyDescent="0.25">
      <c r="F60">
        <v>2006</v>
      </c>
      <c r="G60" s="3">
        <v>501990</v>
      </c>
      <c r="H60" s="3">
        <v>42170119</v>
      </c>
      <c r="I60" s="3">
        <v>11903926.569427039</v>
      </c>
    </row>
    <row r="61" spans="5:9" x14ac:dyDescent="0.25">
      <c r="F61">
        <v>2007</v>
      </c>
      <c r="G61" s="3">
        <v>533656</v>
      </c>
      <c r="H61" s="3">
        <v>42658624</v>
      </c>
      <c r="I61" s="3">
        <v>12509920.620036878</v>
      </c>
    </row>
    <row r="62" spans="5:9" x14ac:dyDescent="0.25">
      <c r="F62">
        <v>2008</v>
      </c>
      <c r="G62" s="3">
        <v>550163</v>
      </c>
      <c r="H62" s="3">
        <v>43134012</v>
      </c>
      <c r="I62" s="3">
        <v>12754737.491147358</v>
      </c>
    </row>
    <row r="63" spans="5:9" x14ac:dyDescent="0.25">
      <c r="F63">
        <v>2009</v>
      </c>
      <c r="G63" s="3">
        <v>557953</v>
      </c>
      <c r="H63" s="3">
        <v>43608625</v>
      </c>
      <c r="I63" s="3">
        <v>12794556.122785343</v>
      </c>
    </row>
    <row r="64" spans="5:9" x14ac:dyDescent="0.25">
      <c r="E64" s="2">
        <f>+((G64/G63)-1)*100</f>
        <v>4.3336983581054422</v>
      </c>
      <c r="F64">
        <v>2010</v>
      </c>
      <c r="G64" s="3">
        <v>582133</v>
      </c>
      <c r="H64" s="3">
        <v>44086285</v>
      </c>
      <c r="I64" s="3">
        <v>13204401.323450139</v>
      </c>
    </row>
    <row r="65" spans="4:13" x14ac:dyDescent="0.25">
      <c r="E65" s="2">
        <f t="shared" ref="E65:E67" si="0">+((G65/G64)-1)*100</f>
        <v>6.6168727764960744</v>
      </c>
      <c r="F65">
        <v>2011</v>
      </c>
      <c r="G65" s="3">
        <v>620651.99999999988</v>
      </c>
      <c r="H65" s="3">
        <v>44553409</v>
      </c>
      <c r="I65" s="3">
        <v>13930516.51782695</v>
      </c>
    </row>
    <row r="66" spans="4:13" x14ac:dyDescent="0.25">
      <c r="E66" s="2">
        <f t="shared" si="0"/>
        <v>3.8546560713572431</v>
      </c>
      <c r="F66">
        <v>2012</v>
      </c>
      <c r="G66" s="3">
        <v>644576</v>
      </c>
      <c r="H66" s="3">
        <v>45001564</v>
      </c>
      <c r="I66" s="3">
        <v>14323413.292924663</v>
      </c>
    </row>
    <row r="67" spans="4:13" x14ac:dyDescent="0.25">
      <c r="E67" s="2">
        <f t="shared" si="0"/>
        <v>5.3135704711314125</v>
      </c>
      <c r="F67">
        <v>2013</v>
      </c>
      <c r="G67" s="3">
        <v>678826</v>
      </c>
      <c r="H67" s="3">
        <v>45434935</v>
      </c>
      <c r="I67" s="3">
        <v>14940617.830750721</v>
      </c>
    </row>
    <row r="68" spans="4:13" x14ac:dyDescent="0.25">
      <c r="D68" s="2">
        <f>SUM(E68:E73)</f>
        <v>16.656290236316384</v>
      </c>
      <c r="E68" s="2">
        <f t="shared" ref="E68:E75" si="1">+((G68/G67)-1)*100</f>
        <v>4.4053999110228448</v>
      </c>
      <c r="F68">
        <v>2014</v>
      </c>
      <c r="G68" s="3">
        <v>708730.99999999988</v>
      </c>
      <c r="H68" s="3">
        <v>45866004</v>
      </c>
      <c r="I68" s="3">
        <v>15452207.260087447</v>
      </c>
    </row>
    <row r="69" spans="4:13" x14ac:dyDescent="0.25">
      <c r="D69">
        <v>6</v>
      </c>
      <c r="E69" s="2">
        <f t="shared" si="1"/>
        <v>3.0776133681185369</v>
      </c>
      <c r="F69">
        <v>2015</v>
      </c>
      <c r="G69" s="3">
        <v>730543</v>
      </c>
      <c r="H69" s="3">
        <v>46313891</v>
      </c>
      <c r="I69" s="3">
        <v>15773734.061774252</v>
      </c>
    </row>
    <row r="70" spans="4:13" x14ac:dyDescent="0.25">
      <c r="D70">
        <f>+D68/D69</f>
        <v>2.7760483727193974</v>
      </c>
      <c r="E70" s="2">
        <f t="shared" si="1"/>
        <v>2.1889197487348522</v>
      </c>
      <c r="F70">
        <v>2016</v>
      </c>
      <c r="G70" s="3">
        <v>746534</v>
      </c>
      <c r="H70" s="3">
        <v>46830109</v>
      </c>
      <c r="I70" s="3">
        <v>15941325.270030869</v>
      </c>
    </row>
    <row r="71" spans="4:13" x14ac:dyDescent="0.25">
      <c r="E71" s="2">
        <f t="shared" si="1"/>
        <v>1.3852014777625765</v>
      </c>
      <c r="F71">
        <v>2017</v>
      </c>
      <c r="G71" s="3">
        <v>756875</v>
      </c>
      <c r="H71" s="3">
        <v>47419193</v>
      </c>
      <c r="I71" s="3">
        <v>15961363.998750463</v>
      </c>
    </row>
    <row r="72" spans="4:13" x14ac:dyDescent="0.25">
      <c r="E72" s="2">
        <f t="shared" si="1"/>
        <v>2.4726672171758945</v>
      </c>
      <c r="F72">
        <v>2018</v>
      </c>
      <c r="G72" s="3">
        <v>775590</v>
      </c>
      <c r="H72" s="3">
        <v>48258494</v>
      </c>
      <c r="I72" s="3">
        <v>16071574.881719267</v>
      </c>
    </row>
    <row r="73" spans="4:13" x14ac:dyDescent="0.25">
      <c r="E73" s="2">
        <f t="shared" si="1"/>
        <v>3.1264885135016796</v>
      </c>
      <c r="F73">
        <v>2019</v>
      </c>
      <c r="G73" s="3">
        <v>799838.73226186773</v>
      </c>
      <c r="H73" s="3">
        <v>49395678</v>
      </c>
      <c r="I73" s="3">
        <v>16192484.133163791</v>
      </c>
    </row>
    <row r="74" spans="4:13" x14ac:dyDescent="0.25">
      <c r="E74" s="2">
        <f t="shared" si="1"/>
        <v>-6.7999999999999838</v>
      </c>
      <c r="F74">
        <v>2020</v>
      </c>
      <c r="G74" s="3">
        <v>745449.69846806081</v>
      </c>
      <c r="H74" s="3">
        <v>50372424</v>
      </c>
      <c r="I74" s="3">
        <v>14449438.572944188</v>
      </c>
      <c r="J74">
        <v>12</v>
      </c>
      <c r="K74" s="3">
        <f>+I74/J74</f>
        <v>1204119.8810786824</v>
      </c>
      <c r="L74" s="3">
        <v>331688</v>
      </c>
      <c r="M74">
        <f>+K74/L74</f>
        <v>3.630278698893787</v>
      </c>
    </row>
    <row r="75" spans="4:13" x14ac:dyDescent="0.25">
      <c r="D75" t="s">
        <v>62</v>
      </c>
      <c r="E75" s="2">
        <f t="shared" si="1"/>
        <v>3.499999999999992</v>
      </c>
      <c r="F75">
        <v>2021</v>
      </c>
      <c r="G75" s="3">
        <v>771540.43791444285</v>
      </c>
      <c r="H75" s="3">
        <v>51049498</v>
      </c>
      <c r="I75" s="3">
        <v>15113566.836641567</v>
      </c>
      <c r="J75" s="3">
        <v>12</v>
      </c>
      <c r="K75" s="3">
        <f>+I75/J75</f>
        <v>1259463.9030534639</v>
      </c>
    </row>
    <row r="76" spans="4:13" x14ac:dyDescent="0.25">
      <c r="G76">
        <v>15.193785701347831</v>
      </c>
      <c r="H76">
        <v>4.5060022726797424</v>
      </c>
      <c r="I76">
        <v>3.3718973400680929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P75"/>
  <sheetViews>
    <sheetView tabSelected="1" topLeftCell="A43" workbookViewId="0">
      <selection activeCell="J62" sqref="J62"/>
    </sheetView>
  </sheetViews>
  <sheetFormatPr baseColWidth="10" defaultRowHeight="15" x14ac:dyDescent="0.25"/>
  <cols>
    <col min="8" max="8" width="38.28515625" customWidth="1"/>
    <col min="9" max="9" width="35.7109375" customWidth="1"/>
    <col min="10" max="10" width="37.140625" customWidth="1"/>
  </cols>
  <sheetData>
    <row r="3" spans="7:10" x14ac:dyDescent="0.25">
      <c r="G3" t="s">
        <v>0</v>
      </c>
      <c r="H3" t="s">
        <v>1</v>
      </c>
      <c r="I3" t="s">
        <v>2</v>
      </c>
      <c r="J3" t="s">
        <v>3</v>
      </c>
    </row>
    <row r="4" spans="7:10" x14ac:dyDescent="0.25">
      <c r="G4">
        <v>1950</v>
      </c>
      <c r="H4" s="1">
        <v>0.4</v>
      </c>
      <c r="I4" s="2">
        <v>3.0707136725345379</v>
      </c>
      <c r="J4" s="2">
        <v>85</v>
      </c>
    </row>
    <row r="5" spans="7:10" x14ac:dyDescent="0.25">
      <c r="G5">
        <v>1951</v>
      </c>
      <c r="H5" s="1">
        <v>0.4</v>
      </c>
      <c r="I5" s="2">
        <v>2.9928724838529592</v>
      </c>
      <c r="J5" s="2">
        <v>85</v>
      </c>
    </row>
    <row r="6" spans="7:10" x14ac:dyDescent="0.25">
      <c r="G6">
        <v>1952</v>
      </c>
      <c r="H6" s="1">
        <v>0.4</v>
      </c>
      <c r="I6" s="2">
        <v>2.9779887892415409</v>
      </c>
      <c r="J6" s="2">
        <v>86</v>
      </c>
    </row>
    <row r="7" spans="7:10" x14ac:dyDescent="0.25">
      <c r="G7">
        <v>1953</v>
      </c>
      <c r="H7" s="1">
        <v>0.4</v>
      </c>
      <c r="I7" s="2">
        <v>2.9728257003359948</v>
      </c>
      <c r="J7" s="2">
        <v>87</v>
      </c>
    </row>
    <row r="8" spans="7:10" x14ac:dyDescent="0.25">
      <c r="G8">
        <v>1954</v>
      </c>
      <c r="H8" s="1">
        <v>0.4</v>
      </c>
      <c r="I8" s="2">
        <v>2.9776206229415845</v>
      </c>
      <c r="J8" s="2">
        <v>87</v>
      </c>
    </row>
    <row r="9" spans="7:10" x14ac:dyDescent="0.25">
      <c r="G9">
        <v>1955</v>
      </c>
      <c r="H9" s="1">
        <v>0.53300000000000003</v>
      </c>
      <c r="I9" s="2">
        <v>2.8867103157038323</v>
      </c>
      <c r="J9" s="2">
        <v>86</v>
      </c>
    </row>
    <row r="10" spans="7:10" x14ac:dyDescent="0.25">
      <c r="G10">
        <v>1956</v>
      </c>
      <c r="H10" s="1">
        <v>0.53300000000000003</v>
      </c>
      <c r="I10" s="2">
        <v>3.0707136725345379</v>
      </c>
      <c r="J10" s="2">
        <v>85</v>
      </c>
    </row>
    <row r="11" spans="7:10" x14ac:dyDescent="0.25">
      <c r="G11">
        <v>1957</v>
      </c>
      <c r="H11" s="1">
        <v>0.53300000000000003</v>
      </c>
      <c r="I11" s="2">
        <v>3.2650874308806332</v>
      </c>
      <c r="J11" s="2">
        <v>80</v>
      </c>
    </row>
    <row r="12" spans="7:10" x14ac:dyDescent="0.25">
      <c r="G12">
        <v>1958</v>
      </c>
      <c r="H12" s="1">
        <v>0.53300000000000003</v>
      </c>
      <c r="I12" s="2">
        <v>3.4699704014326183</v>
      </c>
      <c r="J12" s="2">
        <v>79</v>
      </c>
    </row>
    <row r="13" spans="7:10" x14ac:dyDescent="0.25">
      <c r="G13">
        <v>1959</v>
      </c>
      <c r="H13" s="1">
        <v>0.53300000000000003</v>
      </c>
      <c r="I13" s="2">
        <v>3.6855635689476016</v>
      </c>
      <c r="J13" s="2">
        <v>76</v>
      </c>
    </row>
    <row r="14" spans="7:10" x14ac:dyDescent="0.25">
      <c r="G14">
        <v>1960</v>
      </c>
      <c r="H14" s="1">
        <v>0.53300000000000003</v>
      </c>
      <c r="I14" s="2">
        <v>4.9000000000000004</v>
      </c>
      <c r="J14" s="2">
        <v>75</v>
      </c>
    </row>
    <row r="15" spans="7:10" x14ac:dyDescent="0.25">
      <c r="G15">
        <v>1961</v>
      </c>
      <c r="H15" s="1">
        <v>0.505</v>
      </c>
      <c r="I15" s="2">
        <v>4.5</v>
      </c>
      <c r="J15" s="2">
        <v>75</v>
      </c>
    </row>
    <row r="16" spans="7:10" x14ac:dyDescent="0.25">
      <c r="G16">
        <v>1962</v>
      </c>
      <c r="H16" s="1">
        <v>0.54500000000000004</v>
      </c>
      <c r="I16" s="2">
        <v>4</v>
      </c>
      <c r="J16" s="2">
        <v>74</v>
      </c>
    </row>
    <row r="17" spans="7:10" x14ac:dyDescent="0.25">
      <c r="G17">
        <v>1963</v>
      </c>
      <c r="H17" s="1">
        <v>0.60899999999999999</v>
      </c>
      <c r="I17" s="2">
        <v>5</v>
      </c>
      <c r="J17" s="2">
        <v>73</v>
      </c>
    </row>
    <row r="18" spans="7:10" x14ac:dyDescent="0.25">
      <c r="G18">
        <v>1964</v>
      </c>
      <c r="H18" s="1">
        <v>0.56999999999999995</v>
      </c>
      <c r="I18" s="2">
        <v>4.5</v>
      </c>
      <c r="J18" s="2">
        <v>70</v>
      </c>
    </row>
    <row r="19" spans="7:10" x14ac:dyDescent="0.25">
      <c r="G19">
        <v>1965</v>
      </c>
      <c r="H19" s="1">
        <v>0.58799999999999997</v>
      </c>
      <c r="I19" s="2">
        <v>8</v>
      </c>
      <c r="J19" s="2">
        <v>69</v>
      </c>
    </row>
    <row r="20" spans="7:10" x14ac:dyDescent="0.25">
      <c r="G20">
        <v>1966</v>
      </c>
      <c r="H20" s="1">
        <v>0.5</v>
      </c>
      <c r="I20" s="2">
        <v>11</v>
      </c>
      <c r="J20" s="2">
        <v>68</v>
      </c>
    </row>
    <row r="21" spans="7:10" x14ac:dyDescent="0.25">
      <c r="G21">
        <v>1967</v>
      </c>
      <c r="H21" s="1">
        <v>0.47699999999999998</v>
      </c>
      <c r="I21" s="2">
        <v>12.5</v>
      </c>
      <c r="J21" s="2">
        <v>67</v>
      </c>
    </row>
    <row r="22" spans="7:10" x14ac:dyDescent="0.25">
      <c r="G22">
        <v>1968</v>
      </c>
      <c r="H22" s="1">
        <v>0.48799999999999999</v>
      </c>
      <c r="I22" s="2">
        <v>11.5</v>
      </c>
      <c r="J22" s="2">
        <v>66</v>
      </c>
    </row>
    <row r="23" spans="7:10" x14ac:dyDescent="0.25">
      <c r="G23">
        <v>1969</v>
      </c>
      <c r="H23" s="1">
        <v>0.51800000000000002</v>
      </c>
      <c r="I23" s="2">
        <v>10.8</v>
      </c>
      <c r="J23" s="2">
        <v>65</v>
      </c>
    </row>
    <row r="24" spans="7:10" x14ac:dyDescent="0.25">
      <c r="G24">
        <v>1970</v>
      </c>
      <c r="H24" s="1">
        <v>0.53900000000000003</v>
      </c>
      <c r="I24" s="2">
        <v>10</v>
      </c>
      <c r="J24" s="2">
        <v>63</v>
      </c>
    </row>
    <row r="25" spans="7:10" x14ac:dyDescent="0.25">
      <c r="G25">
        <v>1971</v>
      </c>
      <c r="H25" s="1">
        <v>0.57299999999999995</v>
      </c>
      <c r="I25" s="2">
        <v>10.5</v>
      </c>
      <c r="J25" s="2">
        <v>61</v>
      </c>
    </row>
    <row r="26" spans="7:10" x14ac:dyDescent="0.25">
      <c r="G26">
        <v>1972</v>
      </c>
      <c r="H26" s="1">
        <v>0.58799999999999997</v>
      </c>
      <c r="I26" s="2">
        <v>9.5</v>
      </c>
      <c r="J26" s="2">
        <v>60</v>
      </c>
    </row>
    <row r="27" spans="7:10" x14ac:dyDescent="0.25">
      <c r="G27">
        <v>1973</v>
      </c>
      <c r="H27" s="1">
        <v>0.59899999999999998</v>
      </c>
      <c r="I27" s="2">
        <v>11.6</v>
      </c>
      <c r="J27" s="2">
        <v>60</v>
      </c>
    </row>
    <row r="28" spans="7:10" x14ac:dyDescent="0.25">
      <c r="G28">
        <v>1974</v>
      </c>
      <c r="H28" s="1">
        <v>0.48799999999999999</v>
      </c>
      <c r="I28" s="2">
        <v>11.5</v>
      </c>
      <c r="J28" s="2">
        <v>60</v>
      </c>
    </row>
    <row r="29" spans="7:10" x14ac:dyDescent="0.25">
      <c r="G29">
        <v>1975</v>
      </c>
      <c r="H29" s="1">
        <v>0.51100000000000001</v>
      </c>
      <c r="I29" s="2">
        <v>11.3</v>
      </c>
      <c r="J29" s="2">
        <v>60</v>
      </c>
    </row>
    <row r="30" spans="7:10" x14ac:dyDescent="0.25">
      <c r="G30">
        <v>1976</v>
      </c>
      <c r="H30" s="1">
        <v>0.52500000000000002</v>
      </c>
      <c r="I30" s="2">
        <v>11.3</v>
      </c>
      <c r="J30" s="2">
        <v>60</v>
      </c>
    </row>
    <row r="31" spans="7:10" x14ac:dyDescent="0.25">
      <c r="G31">
        <v>1977</v>
      </c>
      <c r="H31" s="1">
        <v>0.52012000000000003</v>
      </c>
      <c r="I31" s="2">
        <v>9.3000000000000007</v>
      </c>
      <c r="J31" s="2">
        <v>59</v>
      </c>
    </row>
    <row r="32" spans="7:10" x14ac:dyDescent="0.25">
      <c r="G32">
        <v>1978</v>
      </c>
      <c r="H32" s="1">
        <v>0.48799999999999999</v>
      </c>
      <c r="I32" s="2">
        <v>8</v>
      </c>
      <c r="J32" s="2">
        <v>59</v>
      </c>
    </row>
    <row r="33" spans="7:10" x14ac:dyDescent="0.25">
      <c r="G33">
        <v>1979</v>
      </c>
      <c r="H33" s="1">
        <v>0.505</v>
      </c>
      <c r="I33" s="2">
        <v>9</v>
      </c>
      <c r="J33" s="2">
        <v>59</v>
      </c>
    </row>
    <row r="34" spans="7:10" x14ac:dyDescent="0.25">
      <c r="G34">
        <v>1980</v>
      </c>
      <c r="H34" s="1">
        <v>0.501</v>
      </c>
      <c r="I34" s="2">
        <v>9.6999999999999993</v>
      </c>
      <c r="J34" s="2">
        <v>59.1</v>
      </c>
    </row>
    <row r="35" spans="7:10" x14ac:dyDescent="0.25">
      <c r="G35">
        <v>1981</v>
      </c>
      <c r="H35" s="1">
        <v>0.495</v>
      </c>
      <c r="I35" s="2">
        <v>8.1999999999999993</v>
      </c>
      <c r="J35" s="2">
        <v>58.5</v>
      </c>
    </row>
    <row r="36" spans="7:10" x14ac:dyDescent="0.25">
      <c r="G36">
        <v>1982</v>
      </c>
      <c r="H36" s="1">
        <v>0.49</v>
      </c>
      <c r="I36" s="2">
        <v>9.1</v>
      </c>
      <c r="J36" s="2">
        <v>60</v>
      </c>
    </row>
    <row r="37" spans="7:10" x14ac:dyDescent="0.25">
      <c r="G37">
        <v>1983</v>
      </c>
      <c r="H37" s="1">
        <v>0.46600000000000003</v>
      </c>
      <c r="I37" s="2">
        <v>11.7</v>
      </c>
      <c r="J37" s="2">
        <v>61</v>
      </c>
    </row>
    <row r="38" spans="7:10" x14ac:dyDescent="0.25">
      <c r="G38">
        <v>1984</v>
      </c>
      <c r="H38" s="1">
        <v>0.47199999999999998</v>
      </c>
      <c r="I38" s="2">
        <v>13.4</v>
      </c>
      <c r="J38" s="2">
        <v>62</v>
      </c>
    </row>
    <row r="39" spans="7:10" x14ac:dyDescent="0.25">
      <c r="G39">
        <v>1985</v>
      </c>
      <c r="H39" s="1">
        <v>0.47599999999999998</v>
      </c>
      <c r="I39" s="2">
        <v>14.1</v>
      </c>
      <c r="J39" s="2">
        <v>62.5</v>
      </c>
    </row>
    <row r="40" spans="7:10" x14ac:dyDescent="0.25">
      <c r="G40">
        <v>1986</v>
      </c>
      <c r="H40" s="1">
        <v>0.47199999999999998</v>
      </c>
      <c r="I40" s="2">
        <v>13.8</v>
      </c>
      <c r="J40" s="2">
        <v>61</v>
      </c>
    </row>
    <row r="41" spans="7:10" x14ac:dyDescent="0.25">
      <c r="G41">
        <v>1987</v>
      </c>
      <c r="H41" s="1">
        <v>0.46500000000000002</v>
      </c>
      <c r="I41" s="2">
        <v>11.8</v>
      </c>
      <c r="J41" s="2">
        <v>60</v>
      </c>
    </row>
    <row r="42" spans="7:10" x14ac:dyDescent="0.25">
      <c r="G42">
        <v>1988</v>
      </c>
      <c r="H42" s="1">
        <v>0.46899999999999997</v>
      </c>
      <c r="I42" s="2">
        <v>11.2</v>
      </c>
      <c r="J42" s="2">
        <v>59.2</v>
      </c>
    </row>
    <row r="43" spans="7:10" x14ac:dyDescent="0.25">
      <c r="G43">
        <v>1989</v>
      </c>
      <c r="H43" s="1">
        <v>0.47499999999999998</v>
      </c>
      <c r="I43" s="2">
        <v>9.9</v>
      </c>
      <c r="J43" s="2">
        <v>58</v>
      </c>
    </row>
    <row r="44" spans="7:10" x14ac:dyDescent="0.25">
      <c r="G44">
        <v>1990</v>
      </c>
      <c r="H44" s="1">
        <v>0.47</v>
      </c>
      <c r="I44" s="2">
        <v>10.5</v>
      </c>
      <c r="J44" s="2">
        <v>58.9</v>
      </c>
    </row>
    <row r="45" spans="7:10" x14ac:dyDescent="0.25">
      <c r="G45">
        <v>1991</v>
      </c>
      <c r="H45" s="1">
        <v>0.53100000000000003</v>
      </c>
      <c r="I45" s="2">
        <v>9.8000000000000007</v>
      </c>
      <c r="J45" s="2">
        <v>56.1</v>
      </c>
    </row>
    <row r="46" spans="7:10" x14ac:dyDescent="0.25">
      <c r="G46">
        <v>1992</v>
      </c>
      <c r="H46" s="1">
        <v>0.57599999999999996</v>
      </c>
      <c r="I46" s="2">
        <v>9.1999999999999993</v>
      </c>
      <c r="J46" s="2">
        <v>55.8</v>
      </c>
    </row>
    <row r="47" spans="7:10" x14ac:dyDescent="0.25">
      <c r="G47">
        <v>1993</v>
      </c>
      <c r="H47" s="1">
        <v>0.59</v>
      </c>
      <c r="I47" s="2">
        <v>7.9</v>
      </c>
      <c r="J47" s="2">
        <v>56.4</v>
      </c>
    </row>
    <row r="48" spans="7:10" x14ac:dyDescent="0.25">
      <c r="G48">
        <v>1994</v>
      </c>
      <c r="H48" s="1">
        <v>0.60099999999999998</v>
      </c>
      <c r="I48" s="2">
        <v>7.6</v>
      </c>
      <c r="J48" s="2">
        <v>52.5</v>
      </c>
    </row>
    <row r="49" spans="7:10" x14ac:dyDescent="0.25">
      <c r="G49">
        <v>1995</v>
      </c>
      <c r="H49" s="1">
        <v>0.60336337557032227</v>
      </c>
      <c r="I49" s="2">
        <v>8.6999999999999993</v>
      </c>
      <c r="J49" s="2">
        <v>55</v>
      </c>
    </row>
    <row r="50" spans="7:10" x14ac:dyDescent="0.25">
      <c r="G50">
        <v>1996</v>
      </c>
      <c r="H50" s="1">
        <v>0.59662643832545581</v>
      </c>
      <c r="I50" s="2">
        <v>11.9</v>
      </c>
      <c r="J50" s="2">
        <v>53.8</v>
      </c>
    </row>
    <row r="51" spans="7:10" x14ac:dyDescent="0.25">
      <c r="G51">
        <v>1997</v>
      </c>
      <c r="H51" s="1">
        <v>0.56899999999999995</v>
      </c>
      <c r="I51" s="2">
        <v>12.1</v>
      </c>
      <c r="J51" s="2">
        <v>50.9</v>
      </c>
    </row>
    <row r="52" spans="7:10" x14ac:dyDescent="0.25">
      <c r="G52">
        <v>1998</v>
      </c>
      <c r="H52" s="1">
        <v>0.57882336639377763</v>
      </c>
      <c r="I52" s="2">
        <v>15.7</v>
      </c>
      <c r="J52" s="2">
        <v>55.7</v>
      </c>
    </row>
    <row r="53" spans="7:10" x14ac:dyDescent="0.25">
      <c r="G53">
        <v>1999</v>
      </c>
      <c r="H53" s="1">
        <v>0.57199999999999995</v>
      </c>
      <c r="I53" s="2">
        <v>18.100000000000001</v>
      </c>
      <c r="J53" s="2">
        <v>54.9</v>
      </c>
    </row>
    <row r="54" spans="7:10" x14ac:dyDescent="0.25">
      <c r="G54">
        <v>2000</v>
      </c>
      <c r="H54" s="1">
        <v>0.56801938204197433</v>
      </c>
      <c r="I54" s="2">
        <v>19.7</v>
      </c>
      <c r="J54" s="2">
        <v>55</v>
      </c>
    </row>
    <row r="55" spans="7:10" x14ac:dyDescent="0.25">
      <c r="G55">
        <v>2001</v>
      </c>
      <c r="H55" s="1">
        <v>0.59491512695761539</v>
      </c>
      <c r="I55" s="2">
        <v>14.95</v>
      </c>
      <c r="J55" s="2">
        <v>55.2</v>
      </c>
    </row>
    <row r="56" spans="7:10" x14ac:dyDescent="0.25">
      <c r="G56">
        <v>2002</v>
      </c>
      <c r="H56" s="1">
        <v>0.57199999999999995</v>
      </c>
      <c r="I56" s="2">
        <v>15.52</v>
      </c>
      <c r="J56" s="2">
        <v>49.7</v>
      </c>
    </row>
    <row r="57" spans="7:10" x14ac:dyDescent="0.25">
      <c r="G57">
        <v>2003</v>
      </c>
      <c r="H57" s="1">
        <v>0.55400000000000005</v>
      </c>
      <c r="I57" s="2">
        <v>14.05</v>
      </c>
      <c r="J57" s="2">
        <v>48</v>
      </c>
    </row>
    <row r="58" spans="7:10" x14ac:dyDescent="0.25">
      <c r="G58">
        <v>2004</v>
      </c>
      <c r="H58" s="1">
        <v>0.55800000000000005</v>
      </c>
      <c r="I58" s="2">
        <v>13.64</v>
      </c>
      <c r="J58" s="2">
        <v>47.4</v>
      </c>
    </row>
    <row r="59" spans="7:10" x14ac:dyDescent="0.25">
      <c r="G59">
        <v>2005</v>
      </c>
      <c r="H59" s="1">
        <v>0.55700000000000005</v>
      </c>
      <c r="I59" s="2">
        <v>11.81</v>
      </c>
      <c r="J59" s="2">
        <v>45</v>
      </c>
    </row>
    <row r="60" spans="7:10" x14ac:dyDescent="0.25">
      <c r="G60">
        <v>2006</v>
      </c>
      <c r="H60" s="1">
        <v>0.54900000000000004</v>
      </c>
      <c r="I60" s="2">
        <v>12.03</v>
      </c>
      <c r="J60" s="2">
        <v>49</v>
      </c>
    </row>
    <row r="61" spans="7:10" x14ac:dyDescent="0.25">
      <c r="G61">
        <v>2007</v>
      </c>
      <c r="H61" s="1">
        <v>0.56000000000000005</v>
      </c>
      <c r="I61" s="2">
        <v>11.19</v>
      </c>
      <c r="J61" s="2">
        <v>48</v>
      </c>
    </row>
    <row r="62" spans="7:10" x14ac:dyDescent="0.25">
      <c r="G62">
        <v>2008</v>
      </c>
      <c r="H62" s="1">
        <v>0.56699999999999995</v>
      </c>
      <c r="I62" s="2">
        <v>11.27</v>
      </c>
      <c r="J62" s="2">
        <v>42</v>
      </c>
    </row>
    <row r="63" spans="7:10" x14ac:dyDescent="0.25">
      <c r="G63">
        <v>2009</v>
      </c>
      <c r="H63" s="1">
        <v>0.55700000000000005</v>
      </c>
      <c r="I63" s="2">
        <v>12.03</v>
      </c>
      <c r="J63" s="2">
        <v>40.299999999999997</v>
      </c>
    </row>
    <row r="64" spans="7:10" x14ac:dyDescent="0.25">
      <c r="G64">
        <v>2010</v>
      </c>
      <c r="H64" s="1">
        <v>0.56000000000000005</v>
      </c>
      <c r="I64" s="2">
        <v>11.79</v>
      </c>
      <c r="J64" s="2">
        <v>38.200000000000003</v>
      </c>
    </row>
    <row r="65" spans="7:16" x14ac:dyDescent="0.25">
      <c r="G65">
        <v>2011</v>
      </c>
      <c r="H65" s="1">
        <v>0.54800000000000004</v>
      </c>
      <c r="I65" s="2">
        <v>10.83</v>
      </c>
      <c r="J65" s="2">
        <v>36.1</v>
      </c>
    </row>
    <row r="66" spans="7:16" x14ac:dyDescent="0.25">
      <c r="G66">
        <v>2012</v>
      </c>
      <c r="H66" s="1">
        <v>0.53900000000000003</v>
      </c>
      <c r="I66" s="2">
        <v>10.38</v>
      </c>
      <c r="J66" s="2">
        <v>40.799999999999997</v>
      </c>
    </row>
    <row r="67" spans="7:16" x14ac:dyDescent="0.25">
      <c r="G67">
        <v>2013</v>
      </c>
      <c r="H67" s="1">
        <v>0.53900000000000003</v>
      </c>
      <c r="I67" s="2">
        <v>9.65</v>
      </c>
      <c r="J67" s="2">
        <v>38.299999999999997</v>
      </c>
    </row>
    <row r="68" spans="7:16" x14ac:dyDescent="0.25">
      <c r="G68">
        <v>2014</v>
      </c>
      <c r="H68" s="1">
        <v>0.53800000000000003</v>
      </c>
      <c r="I68" s="2">
        <v>9.11</v>
      </c>
      <c r="J68" s="2">
        <v>36.299999999999997</v>
      </c>
      <c r="M68" t="s">
        <v>64</v>
      </c>
      <c r="N68" t="s">
        <v>63</v>
      </c>
    </row>
    <row r="69" spans="7:16" x14ac:dyDescent="0.25">
      <c r="G69">
        <v>2015</v>
      </c>
      <c r="H69" s="1">
        <v>0.52200000000000002</v>
      </c>
      <c r="I69" s="2">
        <v>8.9</v>
      </c>
      <c r="J69" s="2">
        <v>36.1</v>
      </c>
      <c r="K69">
        <v>100</v>
      </c>
      <c r="L69">
        <f>+J69/K69</f>
        <v>0.36099999999999999</v>
      </c>
      <c r="M69">
        <v>46313891</v>
      </c>
      <c r="N69" s="3">
        <f>+M69*L69</f>
        <v>16719314.650999999</v>
      </c>
    </row>
    <row r="70" spans="7:16" x14ac:dyDescent="0.25">
      <c r="G70">
        <v>2016</v>
      </c>
      <c r="H70" s="1">
        <v>0.51700000000000002</v>
      </c>
      <c r="I70" s="5">
        <v>9.1999999999999993</v>
      </c>
      <c r="J70" s="5">
        <v>36.200000000000003</v>
      </c>
      <c r="K70">
        <v>100</v>
      </c>
      <c r="L70">
        <f t="shared" ref="L70:L75" si="0">+J70/K70</f>
        <v>0.36200000000000004</v>
      </c>
      <c r="M70">
        <v>46830109</v>
      </c>
      <c r="N70" s="3">
        <f t="shared" ref="N70:N75" si="1">+M70*L70</f>
        <v>16952499.458000001</v>
      </c>
      <c r="O70" s="3">
        <f>+N70-N69</f>
        <v>233184.80700000189</v>
      </c>
      <c r="P70" s="3">
        <f>+N70-$N$69</f>
        <v>233184.80700000189</v>
      </c>
    </row>
    <row r="71" spans="7:16" x14ac:dyDescent="0.25">
      <c r="G71">
        <v>2017</v>
      </c>
      <c r="H71" s="1">
        <v>0.50800000000000001</v>
      </c>
      <c r="I71" s="5">
        <v>9.4</v>
      </c>
      <c r="J71" s="5">
        <v>35.200000000000003</v>
      </c>
      <c r="K71">
        <v>100</v>
      </c>
      <c r="L71">
        <f t="shared" si="0"/>
        <v>0.35200000000000004</v>
      </c>
      <c r="M71">
        <v>47419193</v>
      </c>
      <c r="N71" s="3">
        <f t="shared" si="1"/>
        <v>16691555.936000003</v>
      </c>
      <c r="O71" s="3">
        <f t="shared" ref="O71:O75" si="2">+N71-N70</f>
        <v>-260943.52199999802</v>
      </c>
      <c r="P71" s="3">
        <f t="shared" ref="P71:P75" si="3">+N71-$N$69</f>
        <v>-27758.714999996126</v>
      </c>
    </row>
    <row r="72" spans="7:16" x14ac:dyDescent="0.25">
      <c r="G72">
        <v>2018</v>
      </c>
      <c r="H72" s="1">
        <v>0.51700000000000002</v>
      </c>
      <c r="I72" s="5">
        <v>9.6999999999999993</v>
      </c>
      <c r="J72" s="5">
        <v>34.700000000000003</v>
      </c>
      <c r="K72">
        <v>100</v>
      </c>
      <c r="L72">
        <f t="shared" si="0"/>
        <v>0.34700000000000003</v>
      </c>
      <c r="M72">
        <v>48258494</v>
      </c>
      <c r="N72" s="3">
        <f t="shared" si="1"/>
        <v>16745697.418000001</v>
      </c>
      <c r="O72" s="3">
        <f t="shared" si="2"/>
        <v>54141.481999998912</v>
      </c>
      <c r="P72" s="3">
        <f t="shared" si="3"/>
        <v>26382.767000002787</v>
      </c>
    </row>
    <row r="73" spans="7:16" x14ac:dyDescent="0.25">
      <c r="G73">
        <v>2019</v>
      </c>
      <c r="H73" s="1">
        <v>0.52600000000000002</v>
      </c>
      <c r="I73" s="5">
        <v>10.5</v>
      </c>
      <c r="J73" s="5">
        <v>35.700000000000003</v>
      </c>
      <c r="K73">
        <v>100</v>
      </c>
      <c r="L73">
        <f t="shared" si="0"/>
        <v>0.35700000000000004</v>
      </c>
      <c r="M73">
        <v>49395678</v>
      </c>
      <c r="N73" s="3">
        <f t="shared" si="1"/>
        <v>17634257.046000004</v>
      </c>
      <c r="O73" s="3">
        <f t="shared" si="2"/>
        <v>888559.62800000235</v>
      </c>
      <c r="P73" s="3">
        <f t="shared" si="3"/>
        <v>914942.39500000514</v>
      </c>
    </row>
    <row r="74" spans="7:16" x14ac:dyDescent="0.25">
      <c r="G74">
        <v>2020</v>
      </c>
      <c r="H74" s="1">
        <v>0.54400000000000004</v>
      </c>
      <c r="I74" s="5">
        <v>15.9</v>
      </c>
      <c r="J74" s="5">
        <v>42.5</v>
      </c>
      <c r="K74">
        <v>100</v>
      </c>
      <c r="L74">
        <f t="shared" si="0"/>
        <v>0.42499999999999999</v>
      </c>
      <c r="M74">
        <v>50372424</v>
      </c>
      <c r="N74" s="3">
        <f t="shared" si="1"/>
        <v>21408280.199999999</v>
      </c>
      <c r="O74" s="3">
        <f t="shared" si="2"/>
        <v>3774023.1539999954</v>
      </c>
      <c r="P74" s="3">
        <f t="shared" si="3"/>
        <v>4688965.5490000006</v>
      </c>
    </row>
    <row r="75" spans="7:16" x14ac:dyDescent="0.25">
      <c r="G75">
        <v>2021</v>
      </c>
      <c r="H75" s="1">
        <v>0.55700000000000005</v>
      </c>
      <c r="I75" s="5">
        <v>15.8</v>
      </c>
      <c r="J75" s="5">
        <v>44</v>
      </c>
      <c r="K75">
        <v>100</v>
      </c>
      <c r="L75">
        <f t="shared" si="0"/>
        <v>0.44</v>
      </c>
      <c r="M75">
        <v>51049498</v>
      </c>
      <c r="N75" s="3">
        <f t="shared" si="1"/>
        <v>22461779.120000001</v>
      </c>
      <c r="O75" s="3">
        <f t="shared" si="2"/>
        <v>1053498.9200000018</v>
      </c>
      <c r="P75" s="3">
        <f t="shared" si="3"/>
        <v>5742464.4690000024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A18"/>
  <sheetViews>
    <sheetView topLeftCell="A10" workbookViewId="0">
      <selection activeCell="F20" sqref="F20"/>
    </sheetView>
  </sheetViews>
  <sheetFormatPr baseColWidth="10" defaultRowHeight="15" x14ac:dyDescent="0.25"/>
  <sheetData>
    <row r="4" spans="5:27" x14ac:dyDescent="0.25"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  <c r="T4" t="s">
        <v>22</v>
      </c>
      <c r="U4" t="s">
        <v>23</v>
      </c>
      <c r="V4" t="s">
        <v>24</v>
      </c>
      <c r="W4" t="s">
        <v>25</v>
      </c>
      <c r="X4" t="s">
        <v>26</v>
      </c>
    </row>
    <row r="5" spans="5:27" x14ac:dyDescent="0.25">
      <c r="E5" t="s">
        <v>27</v>
      </c>
      <c r="F5" s="2">
        <v>1.2</v>
      </c>
      <c r="G5" s="2">
        <v>0.4</v>
      </c>
      <c r="H5" s="2">
        <v>0.8</v>
      </c>
      <c r="I5" s="2">
        <v>0.8</v>
      </c>
      <c r="J5" s="2">
        <v>0.9</v>
      </c>
      <c r="K5" s="2">
        <v>1</v>
      </c>
      <c r="L5" s="2">
        <v>1</v>
      </c>
      <c r="M5" s="2">
        <v>0.7</v>
      </c>
      <c r="N5" s="2">
        <v>0.9</v>
      </c>
      <c r="O5" s="2">
        <v>0.9</v>
      </c>
      <c r="P5" s="2">
        <v>1</v>
      </c>
      <c r="Q5" s="2">
        <v>1</v>
      </c>
      <c r="R5" s="2">
        <v>1</v>
      </c>
      <c r="S5" s="2">
        <v>1</v>
      </c>
      <c r="T5" s="2">
        <v>1.1000000000000001</v>
      </c>
      <c r="U5" s="2">
        <v>1.1000000000000001</v>
      </c>
      <c r="V5" s="2">
        <v>1.2</v>
      </c>
      <c r="W5" s="2">
        <v>1.2</v>
      </c>
      <c r="X5" s="2">
        <v>1</v>
      </c>
    </row>
    <row r="6" spans="5:27" x14ac:dyDescent="0.25">
      <c r="E6" t="s">
        <v>28</v>
      </c>
      <c r="F6" s="2">
        <v>2.4</v>
      </c>
      <c r="G6" s="2">
        <v>1.6</v>
      </c>
      <c r="H6" s="2">
        <v>2</v>
      </c>
      <c r="I6" s="2">
        <v>1.9</v>
      </c>
      <c r="J6" s="2">
        <v>2.2000000000000002</v>
      </c>
      <c r="K6" s="2">
        <v>2.2000000000000002</v>
      </c>
      <c r="L6" s="2">
        <v>2.2000000000000002</v>
      </c>
      <c r="M6" s="2">
        <v>1.8</v>
      </c>
      <c r="N6" s="2">
        <v>1.9</v>
      </c>
      <c r="O6" s="2">
        <v>2</v>
      </c>
      <c r="P6" s="2">
        <v>2.1</v>
      </c>
      <c r="Q6" s="2">
        <v>2.1</v>
      </c>
      <c r="R6" s="2">
        <v>2.2000000000000002</v>
      </c>
      <c r="S6" s="2">
        <v>2.2000000000000002</v>
      </c>
      <c r="T6" s="2">
        <v>2.2999999999999998</v>
      </c>
      <c r="U6" s="2">
        <v>2.4</v>
      </c>
      <c r="V6" s="2">
        <v>2.5</v>
      </c>
      <c r="W6" s="2">
        <v>2.2999999999999998</v>
      </c>
      <c r="X6" s="2">
        <v>2.2000000000000002</v>
      </c>
    </row>
    <row r="7" spans="5:27" x14ac:dyDescent="0.25">
      <c r="E7" t="s">
        <v>29</v>
      </c>
      <c r="F7" s="2">
        <v>3.4</v>
      </c>
      <c r="G7" s="2">
        <v>2.4</v>
      </c>
      <c r="H7" s="2">
        <v>3</v>
      </c>
      <c r="I7" s="2">
        <v>2.9</v>
      </c>
      <c r="J7" s="2">
        <v>3.1</v>
      </c>
      <c r="K7" s="2">
        <v>3.1</v>
      </c>
      <c r="L7" s="2">
        <v>3.1</v>
      </c>
      <c r="M7" s="2">
        <v>2.7</v>
      </c>
      <c r="N7" s="2">
        <v>3</v>
      </c>
      <c r="O7" s="2">
        <v>2.8</v>
      </c>
      <c r="P7" s="2">
        <v>3</v>
      </c>
      <c r="Q7" s="2">
        <v>3.1</v>
      </c>
      <c r="R7" s="2">
        <v>3.1</v>
      </c>
      <c r="S7" s="2">
        <v>3.1</v>
      </c>
      <c r="T7" s="2">
        <v>3.3</v>
      </c>
      <c r="U7" s="2">
        <v>3.4</v>
      </c>
      <c r="V7" s="2">
        <v>3.5</v>
      </c>
      <c r="W7" s="2">
        <v>3.5</v>
      </c>
      <c r="X7" s="2">
        <v>3.2</v>
      </c>
    </row>
    <row r="8" spans="5:27" x14ac:dyDescent="0.25">
      <c r="E8" t="s">
        <v>30</v>
      </c>
      <c r="F8" s="2">
        <v>4.4000000000000004</v>
      </c>
      <c r="G8" s="2">
        <v>3.4</v>
      </c>
      <c r="H8" s="2">
        <v>3.8</v>
      </c>
      <c r="I8" s="2">
        <v>3.8</v>
      </c>
      <c r="J8" s="2">
        <v>4.0999999999999996</v>
      </c>
      <c r="K8" s="2">
        <v>4</v>
      </c>
      <c r="L8" s="2">
        <v>4</v>
      </c>
      <c r="M8" s="2">
        <v>3.7</v>
      </c>
      <c r="N8" s="2">
        <v>3.9</v>
      </c>
      <c r="O8" s="2">
        <v>3.9</v>
      </c>
      <c r="P8" s="2">
        <v>4</v>
      </c>
      <c r="Q8" s="2">
        <v>4.0999999999999996</v>
      </c>
      <c r="R8" s="2">
        <v>4</v>
      </c>
      <c r="S8" s="2">
        <v>4.0999999999999996</v>
      </c>
      <c r="T8" s="2">
        <v>4.3</v>
      </c>
      <c r="U8" s="2">
        <v>4.4000000000000004</v>
      </c>
      <c r="V8" s="2">
        <v>4.5</v>
      </c>
      <c r="W8" s="2">
        <v>4.3</v>
      </c>
      <c r="X8" s="2">
        <v>4.3</v>
      </c>
    </row>
    <row r="9" spans="5:27" x14ac:dyDescent="0.25">
      <c r="E9" t="s">
        <v>31</v>
      </c>
      <c r="F9" s="2">
        <v>5.4</v>
      </c>
      <c r="G9" s="2">
        <v>4.5999999999999996</v>
      </c>
      <c r="H9" s="2">
        <v>4.8</v>
      </c>
      <c r="I9" s="2">
        <v>4.9000000000000004</v>
      </c>
      <c r="J9" s="2">
        <v>5.0999999999999996</v>
      </c>
      <c r="K9" s="2">
        <v>5</v>
      </c>
      <c r="L9" s="2">
        <v>5.0999999999999996</v>
      </c>
      <c r="M9" s="2">
        <v>4.8</v>
      </c>
      <c r="N9" s="2">
        <v>5</v>
      </c>
      <c r="O9" s="2">
        <v>4.9000000000000004</v>
      </c>
      <c r="P9" s="2">
        <v>5</v>
      </c>
      <c r="Q9" s="2">
        <v>5.2</v>
      </c>
      <c r="R9" s="2">
        <v>5.2</v>
      </c>
      <c r="S9" s="2">
        <v>5.2</v>
      </c>
      <c r="T9" s="2">
        <v>5.4</v>
      </c>
      <c r="U9" s="2">
        <v>5.5</v>
      </c>
      <c r="V9" s="2">
        <v>5.6</v>
      </c>
      <c r="W9" s="2">
        <v>5.5</v>
      </c>
      <c r="X9" s="2">
        <v>5.4</v>
      </c>
    </row>
    <row r="10" spans="5:27" x14ac:dyDescent="0.25">
      <c r="E10" t="s">
        <v>32</v>
      </c>
      <c r="F10" s="2">
        <v>6.6</v>
      </c>
      <c r="G10" s="2">
        <v>5.8</v>
      </c>
      <c r="H10" s="2">
        <v>6</v>
      </c>
      <c r="I10" s="2">
        <v>6.1</v>
      </c>
      <c r="J10" s="2">
        <v>6.3</v>
      </c>
      <c r="K10" s="2">
        <v>6.3</v>
      </c>
      <c r="L10" s="2">
        <v>6.3</v>
      </c>
      <c r="M10" s="2">
        <v>6.2</v>
      </c>
      <c r="N10" s="2">
        <v>6.4</v>
      </c>
      <c r="O10" s="2">
        <v>6.3</v>
      </c>
      <c r="P10" s="2">
        <v>6.4</v>
      </c>
      <c r="Q10" s="2">
        <v>6.6</v>
      </c>
      <c r="R10" s="2">
        <v>6.5</v>
      </c>
      <c r="S10" s="2">
        <v>6.6</v>
      </c>
      <c r="T10" s="2">
        <v>6.8</v>
      </c>
      <c r="U10" s="2">
        <v>6.9</v>
      </c>
      <c r="V10" s="2">
        <v>7</v>
      </c>
      <c r="W10" s="2">
        <v>6.8</v>
      </c>
      <c r="X10" s="2">
        <v>6.8</v>
      </c>
    </row>
    <row r="11" spans="5:27" x14ac:dyDescent="0.25">
      <c r="E11" t="s">
        <v>33</v>
      </c>
      <c r="F11" s="2">
        <v>8.1999999999999993</v>
      </c>
      <c r="G11" s="2">
        <v>7.8</v>
      </c>
      <c r="H11" s="2">
        <v>7.8</v>
      </c>
      <c r="I11" s="2">
        <v>8</v>
      </c>
      <c r="J11" s="2">
        <v>8.1</v>
      </c>
      <c r="K11" s="2">
        <v>8</v>
      </c>
      <c r="L11" s="2">
        <v>8</v>
      </c>
      <c r="M11" s="2">
        <v>8</v>
      </c>
      <c r="N11" s="2">
        <v>8.1999999999999993</v>
      </c>
      <c r="O11" s="2">
        <v>8.1</v>
      </c>
      <c r="P11" s="2">
        <v>8.1999999999999993</v>
      </c>
      <c r="Q11" s="2">
        <v>8.4</v>
      </c>
      <c r="R11" s="2">
        <v>8.5</v>
      </c>
      <c r="S11" s="2">
        <v>8.4</v>
      </c>
      <c r="T11" s="2">
        <v>8.6</v>
      </c>
      <c r="U11" s="2">
        <v>8.6</v>
      </c>
      <c r="V11" s="2">
        <v>8.6999999999999993</v>
      </c>
      <c r="W11" s="2">
        <v>8.6</v>
      </c>
      <c r="X11" s="2">
        <v>8.5</v>
      </c>
    </row>
    <row r="12" spans="5:27" x14ac:dyDescent="0.25">
      <c r="E12" t="s">
        <v>34</v>
      </c>
      <c r="F12" s="2">
        <v>10.6</v>
      </c>
      <c r="G12" s="2">
        <v>10.6</v>
      </c>
      <c r="H12" s="2">
        <v>10.199999999999999</v>
      </c>
      <c r="I12" s="2">
        <v>10.5</v>
      </c>
      <c r="J12" s="2">
        <v>10.7</v>
      </c>
      <c r="K12" s="2">
        <v>10.5</v>
      </c>
      <c r="L12" s="2">
        <v>10.6</v>
      </c>
      <c r="M12" s="2">
        <v>10.8</v>
      </c>
      <c r="N12" s="2">
        <v>11</v>
      </c>
      <c r="O12" s="2">
        <v>10.8</v>
      </c>
      <c r="P12" s="2">
        <v>10.9</v>
      </c>
      <c r="Q12" s="2">
        <v>11.2</v>
      </c>
      <c r="R12" s="2">
        <v>11.1</v>
      </c>
      <c r="S12" s="2">
        <v>11.1</v>
      </c>
      <c r="T12" s="2">
        <v>11.3</v>
      </c>
      <c r="U12" s="2">
        <v>11.2</v>
      </c>
      <c r="V12" s="2">
        <v>11.4</v>
      </c>
      <c r="W12" s="2">
        <v>11.2</v>
      </c>
      <c r="X12" s="2">
        <v>11.1</v>
      </c>
    </row>
    <row r="13" spans="5:27" x14ac:dyDescent="0.25">
      <c r="E13" t="s">
        <v>35</v>
      </c>
      <c r="F13" s="2">
        <v>15.2</v>
      </c>
      <c r="G13" s="2">
        <v>15.6</v>
      </c>
      <c r="H13" s="2">
        <v>15.2</v>
      </c>
      <c r="I13" s="2">
        <v>15.6</v>
      </c>
      <c r="J13" s="2">
        <v>15.9</v>
      </c>
      <c r="K13" s="2">
        <v>15.7</v>
      </c>
      <c r="L13" s="2">
        <v>15.6</v>
      </c>
      <c r="M13" s="2">
        <v>16.100000000000001</v>
      </c>
      <c r="N13" s="2">
        <v>16</v>
      </c>
      <c r="O13" s="2">
        <v>15.9</v>
      </c>
      <c r="P13" s="2">
        <v>15.9</v>
      </c>
      <c r="Q13" s="2">
        <v>16.100000000000001</v>
      </c>
      <c r="R13" s="2">
        <v>16</v>
      </c>
      <c r="S13" s="2">
        <v>15.9</v>
      </c>
      <c r="T13" s="2">
        <v>15.9</v>
      </c>
      <c r="U13" s="2">
        <v>15.7</v>
      </c>
      <c r="V13" s="2">
        <v>15.8</v>
      </c>
      <c r="W13" s="2">
        <v>15.8</v>
      </c>
      <c r="X13" s="2">
        <v>15.9</v>
      </c>
    </row>
    <row r="14" spans="5:27" x14ac:dyDescent="0.25">
      <c r="E14" t="s">
        <v>36</v>
      </c>
      <c r="F14" s="2">
        <v>42.6</v>
      </c>
      <c r="G14" s="2">
        <v>47.8</v>
      </c>
      <c r="H14" s="2">
        <v>46.4</v>
      </c>
      <c r="I14" s="2">
        <v>45.4</v>
      </c>
      <c r="J14" s="2">
        <v>43.6</v>
      </c>
      <c r="K14" s="2">
        <v>44.3</v>
      </c>
      <c r="L14" s="2">
        <v>44.2</v>
      </c>
      <c r="M14" s="2">
        <v>45</v>
      </c>
      <c r="N14" s="2">
        <v>43.8</v>
      </c>
      <c r="O14" s="2">
        <v>44.3</v>
      </c>
      <c r="P14" s="2">
        <v>43.3</v>
      </c>
      <c r="Q14" s="2">
        <v>42.1</v>
      </c>
      <c r="R14" s="2">
        <v>42.4</v>
      </c>
      <c r="S14" s="2">
        <v>42.4</v>
      </c>
      <c r="T14" s="2">
        <v>40.9</v>
      </c>
      <c r="U14" s="2">
        <v>40.799999999999997</v>
      </c>
      <c r="V14" s="2">
        <v>39.9</v>
      </c>
      <c r="W14" s="2">
        <v>40.9</v>
      </c>
      <c r="X14" s="2">
        <v>41.5</v>
      </c>
    </row>
    <row r="15" spans="5:27" x14ac:dyDescent="0.25">
      <c r="F15">
        <v>11.4</v>
      </c>
      <c r="G15">
        <v>7.8000000000000007</v>
      </c>
      <c r="H15">
        <v>9.6</v>
      </c>
      <c r="I15">
        <v>9.3999999999999986</v>
      </c>
      <c r="J15">
        <v>10.3</v>
      </c>
      <c r="K15">
        <v>10.3</v>
      </c>
      <c r="L15">
        <v>10.3</v>
      </c>
      <c r="M15">
        <v>8.9</v>
      </c>
      <c r="N15">
        <v>9.6999999999999993</v>
      </c>
      <c r="O15">
        <v>9.6</v>
      </c>
      <c r="P15">
        <v>10.1</v>
      </c>
      <c r="Q15">
        <v>10.3</v>
      </c>
      <c r="R15">
        <v>10.3</v>
      </c>
      <c r="S15">
        <v>10.4</v>
      </c>
      <c r="T15">
        <v>11</v>
      </c>
      <c r="U15">
        <v>11.3</v>
      </c>
      <c r="V15">
        <v>11.7</v>
      </c>
      <c r="W15">
        <v>11.3</v>
      </c>
      <c r="X15">
        <v>10.7</v>
      </c>
      <c r="Y15">
        <v>194.39999999999998</v>
      </c>
      <c r="Z15">
        <v>19</v>
      </c>
      <c r="AA15">
        <v>10.231578947368419</v>
      </c>
    </row>
    <row r="16" spans="5:27" x14ac:dyDescent="0.25">
      <c r="F16">
        <v>30.799999999999997</v>
      </c>
      <c r="G16">
        <v>28.799999999999997</v>
      </c>
      <c r="H16">
        <v>28.8</v>
      </c>
      <c r="I16">
        <v>29.5</v>
      </c>
      <c r="J16">
        <v>30.2</v>
      </c>
      <c r="K16">
        <v>29.8</v>
      </c>
      <c r="L16">
        <v>30</v>
      </c>
      <c r="M16">
        <v>29.8</v>
      </c>
      <c r="N16">
        <v>30.6</v>
      </c>
      <c r="O16">
        <v>30.099999999999998</v>
      </c>
      <c r="P16">
        <v>30.5</v>
      </c>
      <c r="Q16">
        <v>31.400000000000002</v>
      </c>
      <c r="R16">
        <v>31.299999999999997</v>
      </c>
      <c r="S16">
        <v>31.300000000000004</v>
      </c>
      <c r="T16">
        <v>32.099999999999994</v>
      </c>
      <c r="U16">
        <v>32.200000000000003</v>
      </c>
      <c r="V16">
        <v>32.699999999999996</v>
      </c>
      <c r="W16">
        <v>32.099999999999994</v>
      </c>
      <c r="X16">
        <v>31.799999999999997</v>
      </c>
      <c r="Y16">
        <v>583.79999999999995</v>
      </c>
      <c r="Z16">
        <v>19</v>
      </c>
      <c r="AA16">
        <v>30.726315789473681</v>
      </c>
    </row>
    <row r="17" spans="6:27" x14ac:dyDescent="0.25">
      <c r="F17">
        <v>57.8</v>
      </c>
      <c r="G17">
        <v>63.4</v>
      </c>
      <c r="H17">
        <v>61.599999999999994</v>
      </c>
      <c r="I17">
        <v>61</v>
      </c>
      <c r="J17">
        <v>59.5</v>
      </c>
      <c r="K17">
        <v>60</v>
      </c>
      <c r="L17">
        <v>59.800000000000004</v>
      </c>
      <c r="M17">
        <v>61.1</v>
      </c>
      <c r="N17">
        <v>59.8</v>
      </c>
      <c r="O17">
        <v>60.199999999999996</v>
      </c>
      <c r="P17">
        <v>59.199999999999996</v>
      </c>
      <c r="Q17">
        <v>58.2</v>
      </c>
      <c r="R17">
        <v>58.4</v>
      </c>
      <c r="S17">
        <v>58.3</v>
      </c>
      <c r="T17">
        <v>56.8</v>
      </c>
      <c r="U17">
        <v>56.5</v>
      </c>
      <c r="V17">
        <v>55.7</v>
      </c>
      <c r="W17">
        <v>56.7</v>
      </c>
      <c r="X17">
        <v>57.4</v>
      </c>
      <c r="Y17">
        <v>1121.4000000000001</v>
      </c>
      <c r="Z17">
        <v>19</v>
      </c>
      <c r="AA17">
        <v>59.021052631578954</v>
      </c>
    </row>
    <row r="18" spans="6:27" x14ac:dyDescent="0.25">
      <c r="F18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Pobrezas</vt:lpstr>
      <vt:lpstr>Pob y Econ</vt:lpstr>
      <vt:lpstr>Distribucion</vt:lpstr>
      <vt:lpstr>redistribución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Libardo Sarmiento</dc:creator>
  <cp:lastModifiedBy>Libardo Sarmiento</cp:lastModifiedBy>
  <dcterms:created xsi:type="dcterms:W3CDTF">2021-05-02T17:01:10Z</dcterms:created>
  <dcterms:modified xsi:type="dcterms:W3CDTF">2021-05-04T07:35:25Z</dcterms:modified>
</cp:coreProperties>
</file>